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fs01\dokumenti$\kpilat\My Documents\Grad Poreč - Karmen\Proračun\Financijski izvještaji\2025\Financijski izvještaj 2025-12\Razina 23\"/>
    </mc:Choice>
  </mc:AlternateContent>
  <xr:revisionPtr revIDLastSave="0" documentId="13_ncr:1_{EAEC426E-985F-4216-A42C-53EF0C31FB08}" xr6:coauthVersionLast="47" xr6:coauthVersionMax="47" xr10:uidLastSave="{00000000-0000-0000-0000-000000000000}"/>
  <bookViews>
    <workbookView xWindow="-120" yWindow="-120" windowWidth="29040" windowHeight="15720" tabRatio="583"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s="1"/>
  <c r="F344" i="9"/>
  <c r="F343" i="9"/>
  <c r="F342" i="9" s="1"/>
  <c r="M341" i="9"/>
  <c r="L341" i="9"/>
  <c r="F341" i="9"/>
  <c r="E341" i="9"/>
  <c r="B341" i="9"/>
  <c r="H340" i="9"/>
  <c r="G340" i="9"/>
  <c r="E340" i="9" s="1"/>
  <c r="B340" i="9" s="1"/>
  <c r="F340" i="9"/>
  <c r="F339" i="9"/>
  <c r="F338" i="9"/>
  <c r="F337" i="9"/>
  <c r="G336" i="9"/>
  <c r="F336" i="9"/>
  <c r="H335" i="9"/>
  <c r="G335" i="9"/>
  <c r="E335" i="9" s="1"/>
  <c r="B335" i="9" s="1"/>
  <c r="F335" i="9"/>
  <c r="F334" i="9"/>
  <c r="H333" i="9"/>
  <c r="G333" i="9"/>
  <c r="F333" i="9"/>
  <c r="H332" i="9"/>
  <c r="G332" i="9"/>
  <c r="E332" i="9" s="1"/>
  <c r="F332" i="9"/>
  <c r="B332" i="9"/>
  <c r="H331" i="9"/>
  <c r="G331" i="9"/>
  <c r="F331" i="9"/>
  <c r="E331" i="9"/>
  <c r="H330" i="9"/>
  <c r="G330" i="9"/>
  <c r="E330" i="9" s="1"/>
  <c r="F330" i="9"/>
  <c r="B330" i="9" s="1"/>
  <c r="H329" i="9"/>
  <c r="G329" i="9"/>
  <c r="E329" i="9" s="1"/>
  <c r="B329" i="9" s="1"/>
  <c r="F329" i="9"/>
  <c r="H328" i="9"/>
  <c r="G328" i="9"/>
  <c r="F328" i="9"/>
  <c r="E328" i="9"/>
  <c r="B328" i="9" s="1"/>
  <c r="H327" i="9"/>
  <c r="G327" i="9"/>
  <c r="F327" i="9"/>
  <c r="H326" i="9"/>
  <c r="G326" i="9"/>
  <c r="F326" i="9"/>
  <c r="H325" i="9"/>
  <c r="G325" i="9"/>
  <c r="F325" i="9"/>
  <c r="E325" i="9"/>
  <c r="B325" i="9" s="1"/>
  <c r="H324" i="9"/>
  <c r="G324" i="9"/>
  <c r="F324" i="9"/>
  <c r="H323" i="9"/>
  <c r="G323" i="9"/>
  <c r="E323" i="9" s="1"/>
  <c r="B323" i="9" s="1"/>
  <c r="F323" i="9"/>
  <c r="H322" i="9"/>
  <c r="G322" i="9"/>
  <c r="F322" i="9"/>
  <c r="H321" i="9"/>
  <c r="G321" i="9"/>
  <c r="F321" i="9"/>
  <c r="E321" i="9"/>
  <c r="B321" i="9"/>
  <c r="H320" i="9"/>
  <c r="G320" i="9"/>
  <c r="F320" i="9"/>
  <c r="H319" i="9"/>
  <c r="G319" i="9"/>
  <c r="F319" i="9"/>
  <c r="E319" i="9"/>
  <c r="B319" i="9" s="1"/>
  <c r="H318" i="9"/>
  <c r="G318" i="9"/>
  <c r="F318" i="9"/>
  <c r="H317" i="9"/>
  <c r="G317" i="9"/>
  <c r="E317" i="9" s="1"/>
  <c r="F317" i="9"/>
  <c r="B317" i="9"/>
  <c r="G316" i="9"/>
  <c r="F316" i="9"/>
  <c r="F315" i="9"/>
  <c r="H314" i="9"/>
  <c r="G314" i="9"/>
  <c r="F314" i="9"/>
  <c r="H313" i="9"/>
  <c r="G313" i="9"/>
  <c r="F313" i="9"/>
  <c r="H312" i="9"/>
  <c r="G312" i="9"/>
  <c r="E312" i="9" s="1"/>
  <c r="B312" i="9" s="1"/>
  <c r="F312" i="9"/>
  <c r="H311" i="9"/>
  <c r="G311" i="9"/>
  <c r="F311" i="9"/>
  <c r="F310" i="9"/>
  <c r="G309" i="9"/>
  <c r="F309" i="9"/>
  <c r="H308" i="9"/>
  <c r="E308" i="9" s="1"/>
  <c r="B308" i="9" s="1"/>
  <c r="F308" i="9"/>
  <c r="H307" i="9"/>
  <c r="G307" i="9"/>
  <c r="F307" i="9"/>
  <c r="F306" i="9"/>
  <c r="H305" i="9"/>
  <c r="G305" i="9"/>
  <c r="E305" i="9" s="1"/>
  <c r="B305" i="9" s="1"/>
  <c r="F305" i="9"/>
  <c r="H304" i="9"/>
  <c r="G304" i="9"/>
  <c r="E304" i="9" s="1"/>
  <c r="B304" i="9" s="1"/>
  <c r="F304" i="9"/>
  <c r="H303" i="9"/>
  <c r="G303" i="9"/>
  <c r="F303" i="9"/>
  <c r="F302" i="9"/>
  <c r="F301" i="9"/>
  <c r="G300" i="9"/>
  <c r="E300" i="9" s="1"/>
  <c r="B300" i="9" s="1"/>
  <c r="F300" i="9"/>
  <c r="F299" i="9"/>
  <c r="F297" i="9"/>
  <c r="L296" i="9"/>
  <c r="F296" i="9" s="1"/>
  <c r="H296" i="9"/>
  <c r="F295" i="9"/>
  <c r="I294" i="9"/>
  <c r="H294" i="9"/>
  <c r="F294" i="9"/>
  <c r="E293" i="9"/>
  <c r="M292" i="9"/>
  <c r="L292" i="9"/>
  <c r="F292" i="9" s="1"/>
  <c r="B292" i="9" s="1"/>
  <c r="E292" i="9"/>
  <c r="M291" i="9"/>
  <c r="L291" i="9"/>
  <c r="F291" i="9" s="1"/>
  <c r="E291" i="9"/>
  <c r="B291" i="9"/>
  <c r="M290" i="9"/>
  <c r="L290" i="9"/>
  <c r="F290" i="9"/>
  <c r="E290" i="9"/>
  <c r="M289" i="9"/>
  <c r="L289" i="9"/>
  <c r="F289" i="9" s="1"/>
  <c r="E289" i="9"/>
  <c r="B289" i="9"/>
  <c r="M288" i="9"/>
  <c r="L288" i="9"/>
  <c r="F288" i="9" s="1"/>
  <c r="E288" i="9"/>
  <c r="M287" i="9"/>
  <c r="L287" i="9"/>
  <c r="F287" i="9"/>
  <c r="E287" i="9"/>
  <c r="B287" i="9" s="1"/>
  <c r="M286" i="9"/>
  <c r="L286" i="9"/>
  <c r="F286" i="9" s="1"/>
  <c r="E286" i="9"/>
  <c r="B286" i="9"/>
  <c r="M285" i="9"/>
  <c r="L285" i="9"/>
  <c r="F285" i="9" s="1"/>
  <c r="B285" i="9" s="1"/>
  <c r="E285" i="9"/>
  <c r="M284" i="9"/>
  <c r="L284" i="9"/>
  <c r="F284" i="9" s="1"/>
  <c r="E284" i="9"/>
  <c r="B284" i="9"/>
  <c r="M283" i="9"/>
  <c r="L283" i="9"/>
  <c r="F283" i="9" s="1"/>
  <c r="E283" i="9"/>
  <c r="B283" i="9" s="1"/>
  <c r="M282" i="9"/>
  <c r="L282" i="9"/>
  <c r="E282" i="9"/>
  <c r="M281" i="9"/>
  <c r="L281" i="9"/>
  <c r="F281" i="9"/>
  <c r="B281" i="9" s="1"/>
  <c r="E281" i="9"/>
  <c r="M280" i="9"/>
  <c r="L280" i="9"/>
  <c r="E280" i="9"/>
  <c r="M279" i="9"/>
  <c r="F279" i="9" s="1"/>
  <c r="L279" i="9"/>
  <c r="E279" i="9"/>
  <c r="B279" i="9"/>
  <c r="M278" i="9"/>
  <c r="L278" i="9"/>
  <c r="F278" i="9"/>
  <c r="E278" i="9"/>
  <c r="M277" i="9"/>
  <c r="L277" i="9"/>
  <c r="E277" i="9"/>
  <c r="M276" i="9"/>
  <c r="L276" i="9"/>
  <c r="E276" i="9"/>
  <c r="M275" i="9"/>
  <c r="L275" i="9"/>
  <c r="F275" i="9" s="1"/>
  <c r="E275" i="9"/>
  <c r="M274" i="9"/>
  <c r="L274" i="9"/>
  <c r="F274" i="9" s="1"/>
  <c r="E274" i="9"/>
  <c r="B274" i="9"/>
  <c r="M273" i="9"/>
  <c r="F273" i="9" s="1"/>
  <c r="B273" i="9" s="1"/>
  <c r="L273" i="9"/>
  <c r="E273" i="9"/>
  <c r="M272" i="9"/>
  <c r="L272" i="9"/>
  <c r="E272" i="9"/>
  <c r="M271" i="9"/>
  <c r="L271" i="9"/>
  <c r="F271" i="9" s="1"/>
  <c r="B271" i="9" s="1"/>
  <c r="E271" i="9"/>
  <c r="M270" i="9"/>
  <c r="L270" i="9"/>
  <c r="F270" i="9"/>
  <c r="E270" i="9"/>
  <c r="B270" i="9"/>
  <c r="M269" i="9"/>
  <c r="L269" i="9"/>
  <c r="F269" i="9"/>
  <c r="B269" i="9" s="1"/>
  <c r="E269" i="9"/>
  <c r="M268" i="9"/>
  <c r="L268" i="9"/>
  <c r="E268" i="9"/>
  <c r="M267" i="9"/>
  <c r="L267" i="9"/>
  <c r="F267" i="9"/>
  <c r="E267" i="9"/>
  <c r="M266" i="9"/>
  <c r="L266" i="9"/>
  <c r="F266" i="9"/>
  <c r="E266" i="9"/>
  <c r="B266" i="9" s="1"/>
  <c r="M265" i="9"/>
  <c r="L265" i="9"/>
  <c r="F265" i="9"/>
  <c r="B265" i="9" s="1"/>
  <c r="E265" i="9"/>
  <c r="M264" i="9"/>
  <c r="L264" i="9"/>
  <c r="F264" i="9" s="1"/>
  <c r="E264" i="9"/>
  <c r="M263" i="9"/>
  <c r="L263" i="9"/>
  <c r="F263" i="9"/>
  <c r="E263" i="9"/>
  <c r="M262" i="9"/>
  <c r="L262" i="9"/>
  <c r="F262" i="9" s="1"/>
  <c r="E262" i="9"/>
  <c r="M261" i="9"/>
  <c r="L261" i="9"/>
  <c r="F261" i="9" s="1"/>
  <c r="E261" i="9"/>
  <c r="B261" i="9"/>
  <c r="M260" i="9"/>
  <c r="L260" i="9"/>
  <c r="E260" i="9"/>
  <c r="M259" i="9"/>
  <c r="L259" i="9"/>
  <c r="F259" i="9"/>
  <c r="B259" i="9" s="1"/>
  <c r="E259" i="9"/>
  <c r="M258" i="9"/>
  <c r="F258" i="9" s="1"/>
  <c r="B258" i="9" s="1"/>
  <c r="L258" i="9"/>
  <c r="E258" i="9"/>
  <c r="M257" i="9"/>
  <c r="F257" i="9" s="1"/>
  <c r="B257" i="9" s="1"/>
  <c r="L257" i="9"/>
  <c r="E257" i="9"/>
  <c r="M256" i="9"/>
  <c r="L256" i="9"/>
  <c r="F256" i="9" s="1"/>
  <c r="E256" i="9"/>
  <c r="B256" i="9"/>
  <c r="M255" i="9"/>
  <c r="F255" i="9" s="1"/>
  <c r="B255" i="9" s="1"/>
  <c r="L255" i="9"/>
  <c r="E255" i="9"/>
  <c r="M254" i="9"/>
  <c r="L254" i="9"/>
  <c r="F254" i="9" s="1"/>
  <c r="E254" i="9"/>
  <c r="M253" i="9"/>
  <c r="L253" i="9"/>
  <c r="F253" i="9" s="1"/>
  <c r="B253" i="9" s="1"/>
  <c r="E253" i="9"/>
  <c r="M252" i="9"/>
  <c r="L252" i="9"/>
  <c r="E252" i="9"/>
  <c r="M251" i="9"/>
  <c r="L251" i="9"/>
  <c r="F251" i="9"/>
  <c r="E251" i="9"/>
  <c r="B251" i="9"/>
  <c r="M250" i="9"/>
  <c r="L250" i="9"/>
  <c r="E250" i="9"/>
  <c r="M249" i="9"/>
  <c r="L249" i="9"/>
  <c r="F249" i="9" s="1"/>
  <c r="B249" i="9" s="1"/>
  <c r="E249" i="9"/>
  <c r="M248" i="9"/>
  <c r="L248" i="9"/>
  <c r="E248" i="9"/>
  <c r="M247" i="9"/>
  <c r="L247" i="9"/>
  <c r="F247" i="9"/>
  <c r="E247" i="9"/>
  <c r="M246" i="9"/>
  <c r="L246" i="9"/>
  <c r="E246" i="9"/>
  <c r="M245" i="9"/>
  <c r="L245" i="9"/>
  <c r="F245" i="9"/>
  <c r="B245" i="9" s="1"/>
  <c r="E245" i="9"/>
  <c r="M244" i="9"/>
  <c r="L244" i="9"/>
  <c r="F244" i="9" s="1"/>
  <c r="E244" i="9"/>
  <c r="B244" i="9"/>
  <c r="M243" i="9"/>
  <c r="L243" i="9"/>
  <c r="F243" i="9"/>
  <c r="B243" i="9" s="1"/>
  <c r="E243" i="9"/>
  <c r="M242" i="9"/>
  <c r="L242" i="9"/>
  <c r="F242" i="9"/>
  <c r="B242" i="9" s="1"/>
  <c r="E242" i="9"/>
  <c r="M241" i="9"/>
  <c r="L241" i="9"/>
  <c r="F241" i="9" s="1"/>
  <c r="E241" i="9"/>
  <c r="B241" i="9"/>
  <c r="M240" i="9"/>
  <c r="L240" i="9"/>
  <c r="E240" i="9"/>
  <c r="M239" i="9"/>
  <c r="L239" i="9"/>
  <c r="F239" i="9" s="1"/>
  <c r="E239" i="9"/>
  <c r="B239" i="9"/>
  <c r="M238" i="9"/>
  <c r="F238" i="9" s="1"/>
  <c r="L238" i="9"/>
  <c r="E238" i="9"/>
  <c r="B238" i="9" s="1"/>
  <c r="M237" i="9"/>
  <c r="F237" i="9" s="1"/>
  <c r="L237" i="9"/>
  <c r="E237" i="9"/>
  <c r="B237" i="9"/>
  <c r="M236" i="9"/>
  <c r="L236" i="9"/>
  <c r="F236" i="9" s="1"/>
  <c r="B236" i="9" s="1"/>
  <c r="E236" i="9"/>
  <c r="M235" i="9"/>
  <c r="L235" i="9"/>
  <c r="E235" i="9"/>
  <c r="M234" i="9"/>
  <c r="L234" i="9"/>
  <c r="F234" i="9"/>
  <c r="E234" i="9"/>
  <c r="B234" i="9"/>
  <c r="M233" i="9"/>
  <c r="L233" i="9"/>
  <c r="E233" i="9"/>
  <c r="M232" i="9"/>
  <c r="L232" i="9"/>
  <c r="E232" i="9"/>
  <c r="M231" i="9"/>
  <c r="L231" i="9"/>
  <c r="F231" i="9"/>
  <c r="E231" i="9"/>
  <c r="M230" i="9"/>
  <c r="L230" i="9"/>
  <c r="F230" i="9" s="1"/>
  <c r="E230" i="9"/>
  <c r="M229" i="9"/>
  <c r="L229" i="9"/>
  <c r="F229" i="9"/>
  <c r="B229" i="9" s="1"/>
  <c r="E229" i="9"/>
  <c r="E228" i="9"/>
  <c r="F227" i="9"/>
  <c r="F226" i="9"/>
  <c r="F225" i="9"/>
  <c r="F224" i="9"/>
  <c r="F223" i="9"/>
  <c r="F222" i="9"/>
  <c r="F221" i="9"/>
  <c r="F220" i="9"/>
  <c r="F219" i="9"/>
  <c r="F218" i="9"/>
  <c r="F217" i="9"/>
  <c r="F216" i="9"/>
  <c r="G215" i="9"/>
  <c r="E215" i="9" s="1"/>
  <c r="B215" i="9" s="1"/>
  <c r="F215" i="9"/>
  <c r="F214" i="9"/>
  <c r="F213" i="9"/>
  <c r="F212" i="9"/>
  <c r="G211" i="9"/>
  <c r="E211" i="9" s="1"/>
  <c r="B211" i="9" s="1"/>
  <c r="F211" i="9"/>
  <c r="F210" i="9"/>
  <c r="F209" i="9"/>
  <c r="F208" i="9"/>
  <c r="L207" i="9"/>
  <c r="F207" i="9" s="1"/>
  <c r="G207" i="9"/>
  <c r="E207" i="9" s="1"/>
  <c r="F206" i="9"/>
  <c r="F205" i="9"/>
  <c r="F204" i="9"/>
  <c r="F203" i="9"/>
  <c r="F202" i="9"/>
  <c r="F201" i="9"/>
  <c r="F200" i="9"/>
  <c r="F199" i="9"/>
  <c r="F198" i="9"/>
  <c r="F197" i="9"/>
  <c r="F196" i="9"/>
  <c r="F195" i="9"/>
  <c r="F194" i="9"/>
  <c r="F193" i="9"/>
  <c r="F192" i="9"/>
  <c r="F191" i="9"/>
  <c r="G190" i="9"/>
  <c r="E190" i="9" s="1"/>
  <c r="B190" i="9" s="1"/>
  <c r="F190" i="9"/>
  <c r="F189" i="9"/>
  <c r="F188" i="9"/>
  <c r="F187" i="9"/>
  <c r="G186" i="9"/>
  <c r="E186" i="9" s="1"/>
  <c r="F186" i="9"/>
  <c r="B186" i="9"/>
  <c r="G185" i="9"/>
  <c r="E185" i="9" s="1"/>
  <c r="B185" i="9" s="1"/>
  <c r="F185" i="9"/>
  <c r="F184" i="9"/>
  <c r="F183" i="9"/>
  <c r="F182" i="9"/>
  <c r="F181" i="9"/>
  <c r="F180" i="9"/>
  <c r="H179" i="9"/>
  <c r="F179" i="9"/>
  <c r="G178" i="9"/>
  <c r="E178" i="9" s="1"/>
  <c r="F178" i="9"/>
  <c r="B178" i="9"/>
  <c r="G177" i="9"/>
  <c r="F177" i="9"/>
  <c r="E177" i="9"/>
  <c r="B177" i="9" s="1"/>
  <c r="F176" i="9"/>
  <c r="F175" i="9"/>
  <c r="F174" i="9"/>
  <c r="H173" i="9"/>
  <c r="G173" i="9"/>
  <c r="F173" i="9"/>
  <c r="E173" i="9"/>
  <c r="H172" i="9"/>
  <c r="G172" i="9"/>
  <c r="F172" i="9"/>
  <c r="E172" i="9"/>
  <c r="B172" i="9" s="1"/>
  <c r="H171" i="9"/>
  <c r="G171" i="9"/>
  <c r="F171" i="9"/>
  <c r="E171" i="9"/>
  <c r="H170" i="9"/>
  <c r="G170" i="9"/>
  <c r="F170" i="9"/>
  <c r="H169" i="9"/>
  <c r="G169" i="9"/>
  <c r="F169" i="9"/>
  <c r="E169" i="9"/>
  <c r="B169" i="9" s="1"/>
  <c r="H168" i="9"/>
  <c r="G168" i="9"/>
  <c r="E168" i="9" s="1"/>
  <c r="B168" i="9" s="1"/>
  <c r="F168" i="9"/>
  <c r="H167" i="9"/>
  <c r="E167" i="9" s="1"/>
  <c r="B167" i="9" s="1"/>
  <c r="G167" i="9"/>
  <c r="F167" i="9"/>
  <c r="H166" i="9"/>
  <c r="G166" i="9"/>
  <c r="E166" i="9" s="1"/>
  <c r="B166" i="9" s="1"/>
  <c r="F166" i="9"/>
  <c r="H165" i="9"/>
  <c r="E165" i="9" s="1"/>
  <c r="B165" i="9" s="1"/>
  <c r="G165" i="9"/>
  <c r="F165" i="9"/>
  <c r="H164" i="9"/>
  <c r="G164" i="9"/>
  <c r="F164" i="9"/>
  <c r="H163" i="9"/>
  <c r="G163" i="9"/>
  <c r="E163" i="9" s="1"/>
  <c r="B163" i="9" s="1"/>
  <c r="F163" i="9"/>
  <c r="H162" i="9"/>
  <c r="G162" i="9"/>
  <c r="E162" i="9" s="1"/>
  <c r="F162" i="9"/>
  <c r="B162" i="9"/>
  <c r="H161" i="9"/>
  <c r="G161" i="9"/>
  <c r="F161" i="9"/>
  <c r="H160" i="9"/>
  <c r="G160" i="9"/>
  <c r="F160" i="9"/>
  <c r="E160" i="9"/>
  <c r="B160" i="9"/>
  <c r="H159" i="9"/>
  <c r="G159" i="9"/>
  <c r="E159" i="9" s="1"/>
  <c r="B159" i="9" s="1"/>
  <c r="F159" i="9"/>
  <c r="H158" i="9"/>
  <c r="G158" i="9"/>
  <c r="F158" i="9"/>
  <c r="H157" i="9"/>
  <c r="G157" i="9"/>
  <c r="F157" i="9"/>
  <c r="E157" i="9"/>
  <c r="B157" i="9"/>
  <c r="H156" i="9"/>
  <c r="F156" i="9"/>
  <c r="H155" i="9"/>
  <c r="G155" i="9"/>
  <c r="F155" i="9"/>
  <c r="E155" i="9"/>
  <c r="B155" i="9" s="1"/>
  <c r="H154" i="9"/>
  <c r="G154" i="9"/>
  <c r="E154" i="9" s="1"/>
  <c r="F154" i="9"/>
  <c r="H153" i="9"/>
  <c r="G153" i="9"/>
  <c r="F153" i="9"/>
  <c r="B153" i="9" s="1"/>
  <c r="E153" i="9"/>
  <c r="H152" i="9"/>
  <c r="G152" i="9"/>
  <c r="F152" i="9"/>
  <c r="E152" i="9"/>
  <c r="B152" i="9" s="1"/>
  <c r="H151" i="9"/>
  <c r="G151" i="9"/>
  <c r="F151" i="9"/>
  <c r="E151" i="9"/>
  <c r="B151" i="9" s="1"/>
  <c r="H150" i="9"/>
  <c r="G150" i="9"/>
  <c r="E150" i="9" s="1"/>
  <c r="F150" i="9"/>
  <c r="B150" i="9" s="1"/>
  <c r="H149" i="9"/>
  <c r="E149" i="9" s="1"/>
  <c r="B149" i="9" s="1"/>
  <c r="G149" i="9"/>
  <c r="F149" i="9"/>
  <c r="H148" i="9"/>
  <c r="E148" i="9" s="1"/>
  <c r="B148" i="9" s="1"/>
  <c r="G148" i="9"/>
  <c r="F148" i="9"/>
  <c r="H147" i="9"/>
  <c r="G147" i="9"/>
  <c r="F147" i="9"/>
  <c r="E147" i="9"/>
  <c r="B147" i="9" s="1"/>
  <c r="H146" i="9"/>
  <c r="G146" i="9"/>
  <c r="F146" i="9"/>
  <c r="H145" i="9"/>
  <c r="G145" i="9"/>
  <c r="F145" i="9"/>
  <c r="H144" i="9"/>
  <c r="G144" i="9"/>
  <c r="F144" i="9"/>
  <c r="E144" i="9"/>
  <c r="B144" i="9" s="1"/>
  <c r="H143" i="9"/>
  <c r="G143" i="9"/>
  <c r="E143" i="9" s="1"/>
  <c r="F143" i="9"/>
  <c r="H142" i="9"/>
  <c r="G142" i="9"/>
  <c r="E142" i="9" s="1"/>
  <c r="F142" i="9"/>
  <c r="B142" i="9"/>
  <c r="H141" i="9"/>
  <c r="G141" i="9"/>
  <c r="F141" i="9"/>
  <c r="E141" i="9"/>
  <c r="B141" i="9"/>
  <c r="H140" i="9"/>
  <c r="G140" i="9"/>
  <c r="F140" i="9"/>
  <c r="E140" i="9"/>
  <c r="B140" i="9"/>
  <c r="H139" i="9"/>
  <c r="G139" i="9"/>
  <c r="E139" i="9" s="1"/>
  <c r="B139" i="9" s="1"/>
  <c r="F139" i="9"/>
  <c r="H138" i="9"/>
  <c r="G138" i="9"/>
  <c r="F138" i="9"/>
  <c r="H137" i="9"/>
  <c r="G137" i="9"/>
  <c r="E137" i="9" s="1"/>
  <c r="F137" i="9"/>
  <c r="B137" i="9"/>
  <c r="H136" i="9"/>
  <c r="G136" i="9"/>
  <c r="F136" i="9"/>
  <c r="H135" i="9"/>
  <c r="G135" i="9"/>
  <c r="E135" i="9" s="1"/>
  <c r="B135" i="9" s="1"/>
  <c r="F135" i="9"/>
  <c r="H134" i="9"/>
  <c r="G134" i="9"/>
  <c r="E134" i="9" s="1"/>
  <c r="F134" i="9"/>
  <c r="B134" i="9"/>
  <c r="H133" i="9"/>
  <c r="G133" i="9"/>
  <c r="E133" i="9" s="1"/>
  <c r="B133" i="9" s="1"/>
  <c r="F133" i="9"/>
  <c r="H132" i="9"/>
  <c r="G132" i="9"/>
  <c r="E132" i="9" s="1"/>
  <c r="B132" i="9" s="1"/>
  <c r="F132" i="9"/>
  <c r="H131" i="9"/>
  <c r="G131" i="9"/>
  <c r="F131" i="9"/>
  <c r="E131" i="9"/>
  <c r="H130" i="9"/>
  <c r="G130" i="9"/>
  <c r="F130" i="9"/>
  <c r="H129" i="9"/>
  <c r="G129" i="9"/>
  <c r="F129" i="9"/>
  <c r="E129" i="9"/>
  <c r="B129" i="9"/>
  <c r="H128" i="9"/>
  <c r="E128" i="9" s="1"/>
  <c r="B128" i="9" s="1"/>
  <c r="G128" i="9"/>
  <c r="F128" i="9"/>
  <c r="H127" i="9"/>
  <c r="E127" i="9" s="1"/>
  <c r="B127" i="9" s="1"/>
  <c r="G127" i="9"/>
  <c r="F127" i="9"/>
  <c r="H126" i="9"/>
  <c r="G126" i="9"/>
  <c r="E126" i="9" s="1"/>
  <c r="F126" i="9"/>
  <c r="B126" i="9"/>
  <c r="H125" i="9"/>
  <c r="G125" i="9"/>
  <c r="E125" i="9" s="1"/>
  <c r="B125" i="9" s="1"/>
  <c r="F125" i="9"/>
  <c r="H124" i="9"/>
  <c r="G124" i="9"/>
  <c r="E124" i="9" s="1"/>
  <c r="B124" i="9" s="1"/>
  <c r="F124" i="9"/>
  <c r="H123" i="9"/>
  <c r="G123" i="9"/>
  <c r="F123" i="9"/>
  <c r="H122" i="9"/>
  <c r="G122" i="9"/>
  <c r="E122" i="9" s="1"/>
  <c r="F122" i="9"/>
  <c r="B122" i="9" s="1"/>
  <c r="H121" i="9"/>
  <c r="G121" i="9"/>
  <c r="E121" i="9" s="1"/>
  <c r="F121" i="9"/>
  <c r="B121" i="9" s="1"/>
  <c r="H120" i="9"/>
  <c r="E120" i="9" s="1"/>
  <c r="G120" i="9"/>
  <c r="F120" i="9"/>
  <c r="B120" i="9"/>
  <c r="H119" i="9"/>
  <c r="G119" i="9"/>
  <c r="F119" i="9"/>
  <c r="E119" i="9"/>
  <c r="H118" i="9"/>
  <c r="G118" i="9"/>
  <c r="F118" i="9"/>
  <c r="H117" i="9"/>
  <c r="G117" i="9"/>
  <c r="F117" i="9"/>
  <c r="E117" i="9"/>
  <c r="H116" i="9"/>
  <c r="G116" i="9"/>
  <c r="E116" i="9" s="1"/>
  <c r="F116" i="9"/>
  <c r="H115" i="9"/>
  <c r="E115" i="9" s="1"/>
  <c r="B115" i="9" s="1"/>
  <c r="G115" i="9"/>
  <c r="F115" i="9"/>
  <c r="H114" i="9"/>
  <c r="G114" i="9"/>
  <c r="E114" i="9" s="1"/>
  <c r="B114" i="9" s="1"/>
  <c r="F114" i="9"/>
  <c r="H113" i="9"/>
  <c r="G113" i="9"/>
  <c r="F113" i="9"/>
  <c r="E113" i="9"/>
  <c r="H112" i="9"/>
  <c r="E112" i="9" s="1"/>
  <c r="G112" i="9"/>
  <c r="F112" i="9"/>
  <c r="H111" i="9"/>
  <c r="G111" i="9"/>
  <c r="E111" i="9" s="1"/>
  <c r="B111" i="9" s="1"/>
  <c r="F111" i="9"/>
  <c r="H110" i="9"/>
  <c r="G110" i="9"/>
  <c r="F110" i="9"/>
  <c r="H109" i="9"/>
  <c r="E109" i="9" s="1"/>
  <c r="B109" i="9" s="1"/>
  <c r="G109" i="9"/>
  <c r="F109" i="9"/>
  <c r="H108" i="9"/>
  <c r="G108" i="9"/>
  <c r="E108" i="9" s="1"/>
  <c r="B108" i="9" s="1"/>
  <c r="F108" i="9"/>
  <c r="H107" i="9"/>
  <c r="G107" i="9"/>
  <c r="F107" i="9"/>
  <c r="E107" i="9"/>
  <c r="B107" i="9" s="1"/>
  <c r="H106" i="9"/>
  <c r="G106" i="9"/>
  <c r="E106" i="9" s="1"/>
  <c r="B106" i="9" s="1"/>
  <c r="F106" i="9"/>
  <c r="H105" i="9"/>
  <c r="G105" i="9"/>
  <c r="E105" i="9" s="1"/>
  <c r="F105" i="9"/>
  <c r="H104" i="9"/>
  <c r="G104" i="9"/>
  <c r="F104" i="9"/>
  <c r="B104" i="9" s="1"/>
  <c r="E104" i="9"/>
  <c r="H103" i="9"/>
  <c r="E103" i="9" s="1"/>
  <c r="B103" i="9" s="1"/>
  <c r="G103" i="9"/>
  <c r="F103" i="9"/>
  <c r="H102" i="9"/>
  <c r="G102" i="9"/>
  <c r="E102" i="9" s="1"/>
  <c r="F102" i="9"/>
  <c r="B102" i="9"/>
  <c r="H101" i="9"/>
  <c r="G101" i="9"/>
  <c r="F101" i="9"/>
  <c r="H100" i="9"/>
  <c r="G100" i="9"/>
  <c r="F100" i="9"/>
  <c r="E100" i="9"/>
  <c r="B100" i="9" s="1"/>
  <c r="H99" i="9"/>
  <c r="G99" i="9"/>
  <c r="E99" i="9" s="1"/>
  <c r="F99" i="9"/>
  <c r="H98" i="9"/>
  <c r="G98" i="9"/>
  <c r="E98" i="9" s="1"/>
  <c r="B98" i="9" s="1"/>
  <c r="F98" i="9"/>
  <c r="H97" i="9"/>
  <c r="E97" i="9" s="1"/>
  <c r="G97" i="9"/>
  <c r="F97" i="9"/>
  <c r="B97" i="9"/>
  <c r="H96" i="9"/>
  <c r="E96" i="9" s="1"/>
  <c r="B96" i="9" s="1"/>
  <c r="G96" i="9"/>
  <c r="F96" i="9"/>
  <c r="H95" i="9"/>
  <c r="E95" i="9" s="1"/>
  <c r="B95" i="9" s="1"/>
  <c r="G95" i="9"/>
  <c r="F95" i="9"/>
  <c r="H94" i="9"/>
  <c r="G94" i="9"/>
  <c r="F94" i="9"/>
  <c r="H93" i="9"/>
  <c r="G93" i="9"/>
  <c r="F93" i="9"/>
  <c r="E93" i="9"/>
  <c r="H92" i="9"/>
  <c r="G92" i="9"/>
  <c r="F92" i="9"/>
  <c r="H91" i="9"/>
  <c r="E91" i="9" s="1"/>
  <c r="B91" i="9" s="1"/>
  <c r="G91" i="9"/>
  <c r="F91" i="9"/>
  <c r="H90" i="9"/>
  <c r="G90" i="9"/>
  <c r="F90" i="9"/>
  <c r="H89" i="9"/>
  <c r="G89" i="9"/>
  <c r="F89" i="9"/>
  <c r="E89" i="9"/>
  <c r="B89" i="9" s="1"/>
  <c r="H88" i="9"/>
  <c r="G88" i="9"/>
  <c r="E88" i="9" s="1"/>
  <c r="B88" i="9" s="1"/>
  <c r="F88" i="9"/>
  <c r="H87" i="9"/>
  <c r="G87" i="9"/>
  <c r="F87" i="9"/>
  <c r="E87" i="9"/>
  <c r="H86" i="9"/>
  <c r="G86" i="9"/>
  <c r="E86" i="9" s="1"/>
  <c r="B86" i="9" s="1"/>
  <c r="F86" i="9"/>
  <c r="H85" i="9"/>
  <c r="E85" i="9" s="1"/>
  <c r="B85" i="9" s="1"/>
  <c r="G85" i="9"/>
  <c r="F85" i="9"/>
  <c r="H84" i="9"/>
  <c r="G84" i="9"/>
  <c r="E84" i="9" s="1"/>
  <c r="F84" i="9"/>
  <c r="B84" i="9"/>
  <c r="H83" i="9"/>
  <c r="G83" i="9"/>
  <c r="F83" i="9"/>
  <c r="H82" i="9"/>
  <c r="G82" i="9"/>
  <c r="F82" i="9"/>
  <c r="H81" i="9"/>
  <c r="G81" i="9"/>
  <c r="F81" i="9"/>
  <c r="E81" i="9"/>
  <c r="B81" i="9"/>
  <c r="H80" i="9"/>
  <c r="E80" i="9" s="1"/>
  <c r="G80" i="9"/>
  <c r="F80" i="9"/>
  <c r="H79" i="9"/>
  <c r="E79" i="9" s="1"/>
  <c r="G79" i="9"/>
  <c r="F79" i="9"/>
  <c r="H78" i="9"/>
  <c r="G78" i="9"/>
  <c r="F78" i="9"/>
  <c r="H77" i="9"/>
  <c r="G77" i="9"/>
  <c r="F77" i="9"/>
  <c r="E77" i="9"/>
  <c r="B77" i="9" s="1"/>
  <c r="H76" i="9"/>
  <c r="G76" i="9"/>
  <c r="F76" i="9"/>
  <c r="H75" i="9"/>
  <c r="G75" i="9"/>
  <c r="F75" i="9"/>
  <c r="E75" i="9"/>
  <c r="B75" i="9" s="1"/>
  <c r="H74" i="9"/>
  <c r="G74" i="9"/>
  <c r="E74" i="9" s="1"/>
  <c r="B74" i="9" s="1"/>
  <c r="F74" i="9"/>
  <c r="H73" i="9"/>
  <c r="G73" i="9"/>
  <c r="F73" i="9"/>
  <c r="H72" i="9"/>
  <c r="G72" i="9"/>
  <c r="E72" i="9" s="1"/>
  <c r="B72" i="9" s="1"/>
  <c r="F72" i="9"/>
  <c r="H71" i="9"/>
  <c r="G71" i="9"/>
  <c r="F71" i="9"/>
  <c r="E71" i="9"/>
  <c r="B71" i="9" s="1"/>
  <c r="H70" i="9"/>
  <c r="G70" i="9"/>
  <c r="F70" i="9"/>
  <c r="H69" i="9"/>
  <c r="G69" i="9"/>
  <c r="F69" i="9"/>
  <c r="E69" i="9"/>
  <c r="B69" i="9" s="1"/>
  <c r="H68" i="9"/>
  <c r="G68" i="9"/>
  <c r="E68" i="9" s="1"/>
  <c r="F68" i="9"/>
  <c r="H67" i="9"/>
  <c r="G67" i="9"/>
  <c r="F67" i="9"/>
  <c r="E67" i="9"/>
  <c r="B67" i="9" s="1"/>
  <c r="H66" i="9"/>
  <c r="G66" i="9"/>
  <c r="E66" i="9" s="1"/>
  <c r="F66" i="9"/>
  <c r="B66" i="9" s="1"/>
  <c r="H65" i="9"/>
  <c r="G65" i="9"/>
  <c r="F65" i="9"/>
  <c r="H64" i="9"/>
  <c r="G64" i="9"/>
  <c r="E64" i="9" s="1"/>
  <c r="B64" i="9" s="1"/>
  <c r="F64" i="9"/>
  <c r="H63" i="9"/>
  <c r="G63" i="9"/>
  <c r="F63" i="9"/>
  <c r="E63" i="9"/>
  <c r="H62" i="9"/>
  <c r="G62" i="9"/>
  <c r="E62" i="9" s="1"/>
  <c r="B62" i="9" s="1"/>
  <c r="F62" i="9"/>
  <c r="H61" i="9"/>
  <c r="G61" i="9"/>
  <c r="F61" i="9"/>
  <c r="H60" i="9"/>
  <c r="G60" i="9"/>
  <c r="E60" i="9" s="1"/>
  <c r="B60" i="9" s="1"/>
  <c r="F60" i="9"/>
  <c r="H59" i="9"/>
  <c r="G59" i="9"/>
  <c r="F59" i="9"/>
  <c r="E59" i="9"/>
  <c r="B59" i="9" s="1"/>
  <c r="H58" i="9"/>
  <c r="G58" i="9"/>
  <c r="E58" i="9" s="1"/>
  <c r="F58" i="9"/>
  <c r="B58" i="9"/>
  <c r="H57" i="9"/>
  <c r="E57" i="9" s="1"/>
  <c r="B57" i="9" s="1"/>
  <c r="G57" i="9"/>
  <c r="F57" i="9"/>
  <c r="H56" i="9"/>
  <c r="E56" i="9" s="1"/>
  <c r="B56" i="9" s="1"/>
  <c r="G56" i="9"/>
  <c r="F56" i="9"/>
  <c r="H55" i="9"/>
  <c r="E55" i="9" s="1"/>
  <c r="B55" i="9" s="1"/>
  <c r="G55" i="9"/>
  <c r="F55" i="9"/>
  <c r="H54" i="9"/>
  <c r="G54" i="9"/>
  <c r="E54" i="9" s="1"/>
  <c r="B54" i="9" s="1"/>
  <c r="F54" i="9"/>
  <c r="H53" i="9"/>
  <c r="G53" i="9"/>
  <c r="E53" i="9" s="1"/>
  <c r="F53" i="9"/>
  <c r="B53" i="9"/>
  <c r="H52" i="9"/>
  <c r="G52" i="9"/>
  <c r="F52" i="9"/>
  <c r="E52" i="9"/>
  <c r="B52" i="9" s="1"/>
  <c r="H51" i="9"/>
  <c r="E51" i="9" s="1"/>
  <c r="B51" i="9" s="1"/>
  <c r="G51" i="9"/>
  <c r="F51" i="9"/>
  <c r="H50" i="9"/>
  <c r="G50" i="9"/>
  <c r="F50" i="9"/>
  <c r="H49" i="9"/>
  <c r="G49" i="9"/>
  <c r="E49" i="9" s="1"/>
  <c r="B49" i="9" s="1"/>
  <c r="F49" i="9"/>
  <c r="H48" i="9"/>
  <c r="E48" i="9" s="1"/>
  <c r="G48" i="9"/>
  <c r="F48" i="9"/>
  <c r="H47" i="9"/>
  <c r="G47" i="9"/>
  <c r="F47" i="9"/>
  <c r="E47" i="9"/>
  <c r="H46" i="9"/>
  <c r="G46" i="9"/>
  <c r="F46" i="9"/>
  <c r="H45" i="9"/>
  <c r="G45" i="9"/>
  <c r="E45" i="9" s="1"/>
  <c r="B45" i="9" s="1"/>
  <c r="F45" i="9"/>
  <c r="H44" i="9"/>
  <c r="G44" i="9"/>
  <c r="F44" i="9"/>
  <c r="E44" i="9"/>
  <c r="B44" i="9" s="1"/>
  <c r="H43" i="9"/>
  <c r="G43" i="9"/>
  <c r="E43" i="9" s="1"/>
  <c r="F43" i="9"/>
  <c r="H42" i="9"/>
  <c r="G42" i="9"/>
  <c r="E42" i="9" s="1"/>
  <c r="B42" i="9" s="1"/>
  <c r="F42" i="9"/>
  <c r="H41" i="9"/>
  <c r="G41" i="9"/>
  <c r="E41" i="9" s="1"/>
  <c r="F41" i="9"/>
  <c r="H40" i="9"/>
  <c r="E40" i="9" s="1"/>
  <c r="G40" i="9"/>
  <c r="F40" i="9"/>
  <c r="H39" i="9"/>
  <c r="G39" i="9"/>
  <c r="E39" i="9" s="1"/>
  <c r="B39" i="9" s="1"/>
  <c r="F39" i="9"/>
  <c r="H38" i="9"/>
  <c r="G38" i="9"/>
  <c r="F38" i="9"/>
  <c r="H37" i="9"/>
  <c r="G37" i="9"/>
  <c r="F37" i="9"/>
  <c r="H36" i="9"/>
  <c r="G36" i="9"/>
  <c r="F36" i="9"/>
  <c r="H35" i="9"/>
  <c r="E35" i="9" s="1"/>
  <c r="B35" i="9" s="1"/>
  <c r="G35" i="9"/>
  <c r="F35" i="9"/>
  <c r="H34" i="9"/>
  <c r="G34" i="9"/>
  <c r="F34" i="9"/>
  <c r="H33" i="9"/>
  <c r="E33" i="9" s="1"/>
  <c r="B33" i="9" s="1"/>
  <c r="G33" i="9"/>
  <c r="F33" i="9"/>
  <c r="H32" i="9"/>
  <c r="G32" i="9"/>
  <c r="F32" i="9"/>
  <c r="H31" i="9"/>
  <c r="G31" i="9"/>
  <c r="F31" i="9"/>
  <c r="H30" i="9"/>
  <c r="G30" i="9"/>
  <c r="F30" i="9"/>
  <c r="H29" i="9"/>
  <c r="G29" i="9"/>
  <c r="F29" i="9"/>
  <c r="E29" i="9"/>
  <c r="B29" i="9"/>
  <c r="H28" i="9"/>
  <c r="G28" i="9"/>
  <c r="F28" i="9"/>
  <c r="E28" i="9"/>
  <c r="B28" i="9" s="1"/>
  <c r="H27" i="9"/>
  <c r="E27" i="9" s="1"/>
  <c r="B27" i="9" s="1"/>
  <c r="G27" i="9"/>
  <c r="F27" i="9"/>
  <c r="H26" i="9"/>
  <c r="G26" i="9"/>
  <c r="F26" i="9"/>
  <c r="H25" i="9"/>
  <c r="G25" i="9"/>
  <c r="E25" i="9" s="1"/>
  <c r="B25" i="9" s="1"/>
  <c r="F25" i="9"/>
  <c r="F24" i="9"/>
  <c r="I10" i="9"/>
  <c r="F4" i="9"/>
  <c r="O3" i="9"/>
  <c r="G296" i="9" s="1"/>
  <c r="E296" i="9" s="1"/>
  <c r="I3" i="9"/>
  <c r="H3" i="9"/>
  <c r="G3" i="9"/>
  <c r="D104" i="8"/>
  <c r="D97" i="8"/>
  <c r="D92" i="8"/>
  <c r="D87" i="8"/>
  <c r="D82" i="8"/>
  <c r="C1659" i="1" s="1"/>
  <c r="D77" i="8"/>
  <c r="D72" i="8"/>
  <c r="D67" i="8"/>
  <c r="D62" i="8"/>
  <c r="D57" i="8"/>
  <c r="D52" i="8"/>
  <c r="D51" i="8" s="1"/>
  <c r="D45" i="8" s="1"/>
  <c r="I40" i="3" s="1"/>
  <c r="D46" i="8"/>
  <c r="C1623" i="1" s="1"/>
  <c r="H1623" i="1" s="1"/>
  <c r="D37" i="8"/>
  <c r="D27" i="8"/>
  <c r="C1604" i="1" s="1"/>
  <c r="D25" i="8"/>
  <c r="C1602" i="1" s="1"/>
  <c r="D18" i="8"/>
  <c r="D8" i="8"/>
  <c r="E44" i="7"/>
  <c r="D44" i="7"/>
  <c r="E39" i="7"/>
  <c r="D39" i="7"/>
  <c r="D38" i="7" s="1"/>
  <c r="H35" i="3" s="1"/>
  <c r="E38" i="7"/>
  <c r="E30" i="7"/>
  <c r="D30" i="7"/>
  <c r="E23" i="7"/>
  <c r="D23" i="7"/>
  <c r="D22" i="7"/>
  <c r="C1555" i="1" s="1"/>
  <c r="E14" i="7"/>
  <c r="D1547" i="1" s="1"/>
  <c r="D14" i="7"/>
  <c r="E7" i="7"/>
  <c r="E6" i="7" s="1"/>
  <c r="D7" i="7"/>
  <c r="C1540" i="1" s="1"/>
  <c r="F140" i="6"/>
  <c r="F139" i="6"/>
  <c r="F138" i="6"/>
  <c r="F137" i="6"/>
  <c r="F136" i="6"/>
  <c r="F135" i="6"/>
  <c r="F134" i="6"/>
  <c r="F133" i="6"/>
  <c r="F132" i="6"/>
  <c r="F131" i="6"/>
  <c r="F130" i="6"/>
  <c r="E130" i="6"/>
  <c r="D130" i="6"/>
  <c r="D129" i="6" s="1"/>
  <c r="C1525" i="1" s="1"/>
  <c r="F128" i="6"/>
  <c r="F127" i="6"/>
  <c r="F126" i="6"/>
  <c r="F125" i="6"/>
  <c r="F124" i="6"/>
  <c r="F123" i="6"/>
  <c r="E122" i="6"/>
  <c r="D122" i="6"/>
  <c r="C1518" i="1" s="1"/>
  <c r="F121" i="6"/>
  <c r="F120" i="6"/>
  <c r="F119" i="6"/>
  <c r="E118" i="6"/>
  <c r="D118" i="6"/>
  <c r="F118" i="6" s="1"/>
  <c r="F117" i="6"/>
  <c r="F116" i="6"/>
  <c r="E115" i="6"/>
  <c r="E114" i="6" s="1"/>
  <c r="D1510" i="1" s="1"/>
  <c r="D115" i="6"/>
  <c r="F113" i="6"/>
  <c r="F112" i="6"/>
  <c r="F111" i="6"/>
  <c r="F110" i="6"/>
  <c r="F109" i="6"/>
  <c r="F108" i="6"/>
  <c r="E107" i="6"/>
  <c r="D1503" i="1" s="1"/>
  <c r="D107" i="6"/>
  <c r="F106" i="6"/>
  <c r="F105" i="6"/>
  <c r="F104" i="6"/>
  <c r="F103" i="6"/>
  <c r="F102" i="6"/>
  <c r="F101" i="6"/>
  <c r="F100" i="6"/>
  <c r="F99" i="6"/>
  <c r="E99" i="6"/>
  <c r="E89" i="6" s="1"/>
  <c r="D99" i="6"/>
  <c r="F98" i="6"/>
  <c r="F97" i="6"/>
  <c r="F96" i="6"/>
  <c r="F95" i="6"/>
  <c r="F94" i="6"/>
  <c r="E94" i="6"/>
  <c r="D94" i="6"/>
  <c r="F93" i="6"/>
  <c r="F92" i="6"/>
  <c r="F91" i="6"/>
  <c r="F90" i="6"/>
  <c r="E90" i="6"/>
  <c r="D90" i="6"/>
  <c r="D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1457" i="1" s="1"/>
  <c r="D61" i="6"/>
  <c r="F61" i="6" s="1"/>
  <c r="F60" i="6"/>
  <c r="F59" i="6"/>
  <c r="F58" i="6"/>
  <c r="F57" i="6"/>
  <c r="F56" i="6"/>
  <c r="F55" i="6"/>
  <c r="F54" i="6"/>
  <c r="E54" i="6"/>
  <c r="D1450" i="1" s="1"/>
  <c r="D54" i="6"/>
  <c r="F53" i="6"/>
  <c r="F52" i="6"/>
  <c r="F51" i="6"/>
  <c r="F50" i="6"/>
  <c r="E50" i="6"/>
  <c r="D50" i="6"/>
  <c r="F49" i="6"/>
  <c r="F48" i="6"/>
  <c r="F47" i="6"/>
  <c r="F46" i="6"/>
  <c r="F45" i="6"/>
  <c r="F44" i="6"/>
  <c r="E43" i="6"/>
  <c r="D43" i="6"/>
  <c r="F42" i="6"/>
  <c r="F41" i="6"/>
  <c r="F40" i="6"/>
  <c r="F39" i="6"/>
  <c r="E39" i="6"/>
  <c r="D39" i="6"/>
  <c r="F38" i="6"/>
  <c r="F37" i="6"/>
  <c r="F36" i="6"/>
  <c r="E36" i="6"/>
  <c r="D36" i="6"/>
  <c r="F34" i="6"/>
  <c r="F33" i="6"/>
  <c r="F32" i="6"/>
  <c r="F31" i="6"/>
  <c r="F30" i="6"/>
  <c r="F29" i="6"/>
  <c r="E28" i="6"/>
  <c r="D1424" i="1" s="1"/>
  <c r="D28" i="6"/>
  <c r="F27" i="6"/>
  <c r="F26" i="6"/>
  <c r="F25" i="6"/>
  <c r="F24" i="6"/>
  <c r="F23" i="6"/>
  <c r="F22" i="6"/>
  <c r="E22" i="6"/>
  <c r="D22" i="6"/>
  <c r="F21" i="6"/>
  <c r="F20" i="6"/>
  <c r="F19" i="6"/>
  <c r="F18" i="6"/>
  <c r="F17" i="6"/>
  <c r="F16" i="6"/>
  <c r="F15" i="6"/>
  <c r="F14" i="6"/>
  <c r="E13" i="6"/>
  <c r="E5" i="6" s="1"/>
  <c r="D13" i="6"/>
  <c r="F12" i="6"/>
  <c r="F11" i="6"/>
  <c r="E10" i="6"/>
  <c r="D10" i="6"/>
  <c r="F9" i="6"/>
  <c r="F8" i="6"/>
  <c r="F7" i="6"/>
  <c r="E6" i="6"/>
  <c r="D6" i="6"/>
  <c r="F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1295" i="1" s="1"/>
  <c r="D291" i="5"/>
  <c r="F290" i="5"/>
  <c r="F289" i="5"/>
  <c r="F288" i="5"/>
  <c r="F287" i="5"/>
  <c r="F286" i="5"/>
  <c r="F285" i="5"/>
  <c r="F284" i="5"/>
  <c r="F283" i="5"/>
  <c r="F282" i="5"/>
  <c r="F281" i="5"/>
  <c r="F280" i="5"/>
  <c r="F279" i="5"/>
  <c r="F278" i="5"/>
  <c r="E277" i="5"/>
  <c r="D277" i="5"/>
  <c r="F277" i="5" s="1"/>
  <c r="F276" i="5"/>
  <c r="F275" i="5"/>
  <c r="E274" i="5"/>
  <c r="D274" i="5"/>
  <c r="F273" i="5"/>
  <c r="F272" i="5"/>
  <c r="F271" i="5"/>
  <c r="F270" i="5"/>
  <c r="F269" i="5"/>
  <c r="F268" i="5"/>
  <c r="F267" i="5"/>
  <c r="F266" i="5"/>
  <c r="F265" i="5"/>
  <c r="E264" i="5"/>
  <c r="D264" i="5"/>
  <c r="F264" i="5" s="1"/>
  <c r="F263" i="5"/>
  <c r="F262" i="5"/>
  <c r="F261" i="5"/>
  <c r="E260" i="5"/>
  <c r="D260" i="5"/>
  <c r="C1264" i="1" s="1"/>
  <c r="F259" i="5"/>
  <c r="F258" i="5"/>
  <c r="F257" i="5"/>
  <c r="E256" i="5"/>
  <c r="F256" i="5" s="1"/>
  <c r="D256" i="5"/>
  <c r="C1260" i="1" s="1"/>
  <c r="E255" i="5"/>
  <c r="D1259" i="1" s="1"/>
  <c r="F254" i="5"/>
  <c r="F253" i="5"/>
  <c r="E252" i="5"/>
  <c r="D252" i="5"/>
  <c r="F250" i="5"/>
  <c r="F249" i="5"/>
  <c r="E248" i="5"/>
  <c r="D248" i="5"/>
  <c r="F247" i="5"/>
  <c r="F246" i="5"/>
  <c r="F245" i="5"/>
  <c r="F244" i="5"/>
  <c r="F243" i="5"/>
  <c r="F242" i="5"/>
  <c r="F241" i="5"/>
  <c r="F240" i="5"/>
  <c r="F239" i="5"/>
  <c r="F238" i="5"/>
  <c r="E237" i="5"/>
  <c r="D237" i="5"/>
  <c r="D219" i="5" s="1"/>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F211" i="5"/>
  <c r="E211" i="5"/>
  <c r="D211" i="5"/>
  <c r="C1215" i="1" s="1"/>
  <c r="F210" i="5"/>
  <c r="F209" i="5"/>
  <c r="F208" i="5"/>
  <c r="F207" i="5"/>
  <c r="F206" i="5"/>
  <c r="F205" i="5"/>
  <c r="E204" i="5"/>
  <c r="E203" i="5" s="1"/>
  <c r="D204" i="5"/>
  <c r="F202" i="5"/>
  <c r="F201" i="5"/>
  <c r="F200" i="5"/>
  <c r="F199" i="5"/>
  <c r="F198" i="5"/>
  <c r="E197" i="5"/>
  <c r="D197" i="5"/>
  <c r="G337" i="9" s="1"/>
  <c r="F196" i="5"/>
  <c r="F195" i="5"/>
  <c r="F194" i="5"/>
  <c r="F193" i="5"/>
  <c r="F192" i="5"/>
  <c r="F191" i="5"/>
  <c r="F190" i="5"/>
  <c r="F189" i="5"/>
  <c r="F188" i="5"/>
  <c r="F187" i="5"/>
  <c r="F186" i="5"/>
  <c r="E186" i="5"/>
  <c r="D186" i="5"/>
  <c r="F185" i="5"/>
  <c r="F184" i="5"/>
  <c r="F183" i="5"/>
  <c r="F182" i="5"/>
  <c r="E181" i="5"/>
  <c r="F181" i="5" s="1"/>
  <c r="D181" i="5"/>
  <c r="F180" i="5"/>
  <c r="F179" i="5"/>
  <c r="E178" i="5"/>
  <c r="D178" i="5"/>
  <c r="F174" i="5"/>
  <c r="F173" i="5"/>
  <c r="F172" i="5"/>
  <c r="E171" i="5"/>
  <c r="D171" i="5"/>
  <c r="F170" i="5"/>
  <c r="F169" i="5"/>
  <c r="F168" i="5"/>
  <c r="F167" i="5"/>
  <c r="F166" i="5"/>
  <c r="E165" i="5"/>
  <c r="D1170" i="1" s="1"/>
  <c r="D165" i="5"/>
  <c r="F164" i="5"/>
  <c r="F163" i="5"/>
  <c r="F162" i="5"/>
  <c r="F161" i="5"/>
  <c r="F160" i="5"/>
  <c r="F159" i="5"/>
  <c r="F158" i="5"/>
  <c r="F157" i="5"/>
  <c r="F156" i="5"/>
  <c r="F155" i="5"/>
  <c r="F154" i="5"/>
  <c r="F153" i="5"/>
  <c r="F152" i="5"/>
  <c r="F151" i="5"/>
  <c r="E150" i="5"/>
  <c r="H316" i="9" s="1"/>
  <c r="E316" i="9" s="1"/>
  <c r="B316" i="9" s="1"/>
  <c r="D150" i="5"/>
  <c r="F149" i="5"/>
  <c r="F148" i="5"/>
  <c r="F146" i="5"/>
  <c r="F145" i="5"/>
  <c r="F144" i="5"/>
  <c r="F143" i="5"/>
  <c r="E143" i="5"/>
  <c r="D143" i="5"/>
  <c r="F142" i="5"/>
  <c r="F141" i="5"/>
  <c r="F140" i="5"/>
  <c r="F139" i="5"/>
  <c r="F138" i="5"/>
  <c r="F137" i="5"/>
  <c r="E136" i="5"/>
  <c r="D136" i="5"/>
  <c r="F134" i="5"/>
  <c r="F133" i="5"/>
  <c r="F132" i="5"/>
  <c r="F131" i="5"/>
  <c r="F130" i="5"/>
  <c r="F129" i="5"/>
  <c r="F128" i="5"/>
  <c r="E127" i="5"/>
  <c r="D1132" i="1" s="1"/>
  <c r="D127" i="5"/>
  <c r="F126" i="5"/>
  <c r="F125" i="5"/>
  <c r="F124" i="5"/>
  <c r="F123" i="5"/>
  <c r="F122" i="5"/>
  <c r="F121" i="5"/>
  <c r="E120" i="5"/>
  <c r="E119" i="5" s="1"/>
  <c r="D1124" i="1"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E88" i="5"/>
  <c r="D1093" i="1" s="1"/>
  <c r="D88" i="5"/>
  <c r="F88" i="5" s="1"/>
  <c r="F87" i="5"/>
  <c r="F86" i="5"/>
  <c r="F85" i="5"/>
  <c r="F84" i="5"/>
  <c r="F83" i="5"/>
  <c r="E82" i="5"/>
  <c r="D82" i="5"/>
  <c r="F82" i="5" s="1"/>
  <c r="F81" i="5"/>
  <c r="F80" i="5"/>
  <c r="F79" i="5"/>
  <c r="F78" i="5"/>
  <c r="F77" i="5"/>
  <c r="E76" i="5"/>
  <c r="E70" i="5" s="1"/>
  <c r="D76" i="5"/>
  <c r="F76" i="5" s="1"/>
  <c r="F75" i="5"/>
  <c r="F74" i="5"/>
  <c r="F73" i="5"/>
  <c r="F72" i="5"/>
  <c r="E71" i="5"/>
  <c r="D71" i="5"/>
  <c r="F68" i="5"/>
  <c r="F67" i="5"/>
  <c r="F66" i="5"/>
  <c r="F65" i="5"/>
  <c r="F64" i="5"/>
  <c r="F63" i="5"/>
  <c r="E63" i="5"/>
  <c r="D63" i="5"/>
  <c r="F62" i="5"/>
  <c r="F61" i="5"/>
  <c r="F60" i="5"/>
  <c r="F59" i="5"/>
  <c r="F58" i="5"/>
  <c r="F57" i="5"/>
  <c r="E56" i="5"/>
  <c r="F56" i="5" s="1"/>
  <c r="D56" i="5"/>
  <c r="F55" i="5"/>
  <c r="F54" i="5"/>
  <c r="F53" i="5"/>
  <c r="F52" i="5"/>
  <c r="E52" i="5"/>
  <c r="D52" i="5"/>
  <c r="F51" i="5"/>
  <c r="F50" i="5"/>
  <c r="F49" i="5"/>
  <c r="F48" i="5"/>
  <c r="F47" i="5"/>
  <c r="F46" i="5"/>
  <c r="E45" i="5"/>
  <c r="D1050" i="1" s="1"/>
  <c r="D45" i="5"/>
  <c r="F44" i="5"/>
  <c r="F43" i="5"/>
  <c r="F42" i="5"/>
  <c r="F41" i="5"/>
  <c r="E41" i="5"/>
  <c r="D41" i="5"/>
  <c r="F40" i="5"/>
  <c r="F39" i="5"/>
  <c r="F38" i="5"/>
  <c r="F37" i="5"/>
  <c r="F36" i="5"/>
  <c r="F35" i="5"/>
  <c r="E35" i="5"/>
  <c r="D35" i="5"/>
  <c r="C1040" i="1" s="1"/>
  <c r="F34" i="5"/>
  <c r="F33" i="5"/>
  <c r="F32" i="5"/>
  <c r="F31" i="5"/>
  <c r="F30" i="5"/>
  <c r="E29" i="5"/>
  <c r="F29" i="5" s="1"/>
  <c r="D29" i="5"/>
  <c r="F28" i="5"/>
  <c r="F27" i="5"/>
  <c r="F26" i="5"/>
  <c r="F25" i="5"/>
  <c r="F24" i="5"/>
  <c r="F23" i="5"/>
  <c r="F22" i="5"/>
  <c r="F21" i="5"/>
  <c r="F20" i="5"/>
  <c r="F19" i="5"/>
  <c r="E19" i="5"/>
  <c r="D1024" i="1" s="1"/>
  <c r="D19" i="5"/>
  <c r="F18" i="5"/>
  <c r="F17" i="5"/>
  <c r="F16" i="5"/>
  <c r="F15" i="5"/>
  <c r="F14" i="5"/>
  <c r="E13" i="5"/>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C630" i="1" s="1"/>
  <c r="F635" i="4"/>
  <c r="F634" i="4"/>
  <c r="F633" i="4"/>
  <c r="E633" i="4"/>
  <c r="D633" i="4"/>
  <c r="F632" i="4"/>
  <c r="F631" i="4"/>
  <c r="E630" i="4"/>
  <c r="D630" i="4"/>
  <c r="E629"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D607" i="4"/>
  <c r="G156" i="9" s="1"/>
  <c r="F606" i="4"/>
  <c r="F605" i="4"/>
  <c r="F604" i="4"/>
  <c r="F603" i="4"/>
  <c r="E603" i="4"/>
  <c r="D603" i="4"/>
  <c r="F602" i="4"/>
  <c r="F601" i="4"/>
  <c r="F600" i="4"/>
  <c r="F599" i="4"/>
  <c r="E598" i="4"/>
  <c r="D598" i="4"/>
  <c r="F596" i="4"/>
  <c r="F595" i="4"/>
  <c r="E594" i="4"/>
  <c r="D588" i="1" s="1"/>
  <c r="D594" i="4"/>
  <c r="F593" i="4"/>
  <c r="F592" i="4"/>
  <c r="F591" i="4"/>
  <c r="E591" i="4"/>
  <c r="D591" i="4"/>
  <c r="F590" i="4"/>
  <c r="E589" i="4"/>
  <c r="D583" i="1" s="1"/>
  <c r="D589" i="4"/>
  <c r="F588" i="4"/>
  <c r="F587" i="4"/>
  <c r="F586" i="4"/>
  <c r="F585" i="4"/>
  <c r="E585" i="4"/>
  <c r="E584" i="4" s="1"/>
  <c r="D578" i="1" s="1"/>
  <c r="D585" i="4"/>
  <c r="F583" i="4"/>
  <c r="F582" i="4"/>
  <c r="E581" i="4"/>
  <c r="D581" i="4"/>
  <c r="F581" i="4" s="1"/>
  <c r="F580" i="4"/>
  <c r="F579" i="4"/>
  <c r="E578" i="4"/>
  <c r="D578" i="4"/>
  <c r="F577" i="4"/>
  <c r="F576" i="4"/>
  <c r="E575" i="4"/>
  <c r="D575" i="4"/>
  <c r="F575" i="4" s="1"/>
  <c r="F574" i="4"/>
  <c r="F573" i="4"/>
  <c r="F572" i="4"/>
  <c r="E572" i="4"/>
  <c r="D572" i="4"/>
  <c r="E571" i="4"/>
  <c r="D565" i="1" s="1"/>
  <c r="F570" i="4"/>
  <c r="F569" i="4"/>
  <c r="F568" i="4"/>
  <c r="F567" i="4"/>
  <c r="F566" i="4"/>
  <c r="F565" i="4"/>
  <c r="F564" i="4"/>
  <c r="F563" i="4"/>
  <c r="E562" i="4"/>
  <c r="D556" i="1" s="1"/>
  <c r="D562" i="4"/>
  <c r="F562" i="4" s="1"/>
  <c r="F561" i="4"/>
  <c r="F560" i="4"/>
  <c r="F559" i="4"/>
  <c r="F558" i="4"/>
  <c r="F557" i="4"/>
  <c r="E557" i="4"/>
  <c r="D557" i="4"/>
  <c r="F556" i="4"/>
  <c r="F555" i="4"/>
  <c r="F554" i="4"/>
  <c r="F553" i="4"/>
  <c r="F552" i="4"/>
  <c r="F551" i="4"/>
  <c r="F550" i="4"/>
  <c r="E550" i="4"/>
  <c r="D550" i="4"/>
  <c r="F549" i="4"/>
  <c r="F548" i="4"/>
  <c r="F547" i="4"/>
  <c r="F546" i="4"/>
  <c r="F545" i="4"/>
  <c r="E545" i="4"/>
  <c r="D539" i="1" s="1"/>
  <c r="D545" i="4"/>
  <c r="C539" i="1" s="1"/>
  <c r="F544" i="4"/>
  <c r="F543" i="4"/>
  <c r="E542" i="4"/>
  <c r="D542" i="4"/>
  <c r="F541" i="4"/>
  <c r="F540" i="4"/>
  <c r="F539" i="4"/>
  <c r="F538" i="4"/>
  <c r="F537" i="4"/>
  <c r="E537" i="4"/>
  <c r="D537" i="4"/>
  <c r="F534" i="4"/>
  <c r="F533" i="4"/>
  <c r="F532" i="4"/>
  <c r="E532" i="4"/>
  <c r="E522" i="4" s="1"/>
  <c r="D516" i="1" s="1"/>
  <c r="G516" i="1" s="1"/>
  <c r="D532" i="4"/>
  <c r="F531" i="4"/>
  <c r="F530" i="4"/>
  <c r="E529" i="4"/>
  <c r="D529" i="4"/>
  <c r="F528" i="4"/>
  <c r="F527" i="4"/>
  <c r="F526" i="4"/>
  <c r="E526" i="4"/>
  <c r="D526" i="4"/>
  <c r="F525" i="4"/>
  <c r="F524" i="4"/>
  <c r="E523" i="4"/>
  <c r="D523" i="4"/>
  <c r="F523" i="4" s="1"/>
  <c r="D522" i="4"/>
  <c r="F522" i="4" s="1"/>
  <c r="F521" i="4"/>
  <c r="F520" i="4"/>
  <c r="F519" i="4"/>
  <c r="F518" i="4"/>
  <c r="F517" i="4"/>
  <c r="F516" i="4"/>
  <c r="F515" i="4"/>
  <c r="F514" i="4"/>
  <c r="E514" i="4"/>
  <c r="E491" i="4" s="1"/>
  <c r="D485" i="1" s="1"/>
  <c r="D514" i="4"/>
  <c r="C508" i="1" s="1"/>
  <c r="F513" i="4"/>
  <c r="F512" i="4"/>
  <c r="F511" i="4"/>
  <c r="F510" i="4"/>
  <c r="E509" i="4"/>
  <c r="D509" i="4"/>
  <c r="F508" i="4"/>
  <c r="F507" i="4"/>
  <c r="F506" i="4"/>
  <c r="F505" i="4"/>
  <c r="F504" i="4"/>
  <c r="F503" i="4"/>
  <c r="F502" i="4"/>
  <c r="E502" i="4"/>
  <c r="D502" i="4"/>
  <c r="F501" i="4"/>
  <c r="F500" i="4"/>
  <c r="F499" i="4"/>
  <c r="F498" i="4"/>
  <c r="E497" i="4"/>
  <c r="D497" i="4"/>
  <c r="F497" i="4" s="1"/>
  <c r="F496" i="4"/>
  <c r="F495" i="4"/>
  <c r="F494" i="4"/>
  <c r="F493" i="4"/>
  <c r="E492" i="4"/>
  <c r="D492" i="4"/>
  <c r="F490" i="4"/>
  <c r="F489" i="4"/>
  <c r="E488" i="4"/>
  <c r="D488" i="4"/>
  <c r="C482" i="1" s="1"/>
  <c r="F487" i="4"/>
  <c r="F486" i="4"/>
  <c r="E485" i="4"/>
  <c r="D485" i="4"/>
  <c r="F484" i="4"/>
  <c r="F483" i="4"/>
  <c r="F482" i="4"/>
  <c r="F481" i="4"/>
  <c r="E480" i="4"/>
  <c r="D480" i="4"/>
  <c r="F478" i="4"/>
  <c r="F477" i="4"/>
  <c r="F476" i="4"/>
  <c r="E476" i="4"/>
  <c r="D470" i="1" s="1"/>
  <c r="D476" i="4"/>
  <c r="F475" i="4"/>
  <c r="F474" i="4"/>
  <c r="F473" i="4"/>
  <c r="E473" i="4"/>
  <c r="D473" i="4"/>
  <c r="F472" i="4"/>
  <c r="F471" i="4"/>
  <c r="E470" i="4"/>
  <c r="D470" i="4"/>
  <c r="F470" i="4" s="1"/>
  <c r="F469" i="4"/>
  <c r="F468" i="4"/>
  <c r="F467" i="4"/>
  <c r="E467" i="4"/>
  <c r="D467" i="4"/>
  <c r="D466" i="4"/>
  <c r="C460" i="1" s="1"/>
  <c r="F465" i="4"/>
  <c r="F464" i="4"/>
  <c r="F463" i="4"/>
  <c r="F462" i="4"/>
  <c r="F461" i="4"/>
  <c r="F460" i="4"/>
  <c r="F459" i="4"/>
  <c r="F458" i="4"/>
  <c r="F457" i="4"/>
  <c r="E457" i="4"/>
  <c r="D451" i="1" s="1"/>
  <c r="D457" i="4"/>
  <c r="F456" i="4"/>
  <c r="F455" i="4"/>
  <c r="F454" i="4"/>
  <c r="F453" i="4"/>
  <c r="F452" i="4"/>
  <c r="E452" i="4"/>
  <c r="D452" i="4"/>
  <c r="F451" i="4"/>
  <c r="F450" i="4"/>
  <c r="F449" i="4"/>
  <c r="F448" i="4"/>
  <c r="F447" i="4"/>
  <c r="F446" i="4"/>
  <c r="F445" i="4"/>
  <c r="E445" i="4"/>
  <c r="D439" i="1" s="1"/>
  <c r="D445" i="4"/>
  <c r="F444" i="4"/>
  <c r="F443" i="4"/>
  <c r="F442" i="4"/>
  <c r="F441" i="4"/>
  <c r="F440" i="4"/>
  <c r="E440" i="4"/>
  <c r="D440" i="4"/>
  <c r="F439" i="4"/>
  <c r="F438" i="4"/>
  <c r="F437" i="4"/>
  <c r="E437" i="4"/>
  <c r="D437" i="4"/>
  <c r="F436" i="4"/>
  <c r="F435" i="4"/>
  <c r="F434" i="4"/>
  <c r="F433" i="4"/>
  <c r="E432" i="4"/>
  <c r="D432" i="4"/>
  <c r="E431" i="4"/>
  <c r="E428" i="4"/>
  <c r="D428" i="4"/>
  <c r="C423" i="1" s="1"/>
  <c r="E427" i="4"/>
  <c r="D427" i="4"/>
  <c r="C422" i="1" s="1"/>
  <c r="E426" i="4"/>
  <c r="D421" i="1" s="1"/>
  <c r="D426" i="4"/>
  <c r="F421" i="4"/>
  <c r="F420" i="4"/>
  <c r="F419" i="4"/>
  <c r="F416" i="4"/>
  <c r="F415" i="4"/>
  <c r="F414" i="4"/>
  <c r="F413" i="4"/>
  <c r="E412" i="4"/>
  <c r="F412" i="4" s="1"/>
  <c r="D412" i="4"/>
  <c r="F411" i="4"/>
  <c r="F410" i="4"/>
  <c r="E410" i="4"/>
  <c r="D410" i="4"/>
  <c r="F409" i="4"/>
  <c r="F408" i="4"/>
  <c r="E407" i="4"/>
  <c r="E406" i="4" s="1"/>
  <c r="D407" i="4"/>
  <c r="F407" i="4" s="1"/>
  <c r="D406" i="4"/>
  <c r="F405" i="4"/>
  <c r="F404" i="4"/>
  <c r="F403" i="4"/>
  <c r="F402" i="4"/>
  <c r="E401" i="4"/>
  <c r="D401" i="4"/>
  <c r="F400" i="4"/>
  <c r="F399" i="4"/>
  <c r="F398" i="4"/>
  <c r="E398" i="4"/>
  <c r="D398" i="4"/>
  <c r="C393" i="1" s="1"/>
  <c r="F397" i="4"/>
  <c r="F396" i="4"/>
  <c r="F395" i="4"/>
  <c r="F394" i="4"/>
  <c r="F393" i="4"/>
  <c r="E393" i="4"/>
  <c r="D393" i="4"/>
  <c r="C388" i="1" s="1"/>
  <c r="G388" i="1" s="1"/>
  <c r="F392" i="4"/>
  <c r="F391" i="4"/>
  <c r="F390" i="4"/>
  <c r="F389" i="4"/>
  <c r="E388" i="4"/>
  <c r="D383" i="1" s="1"/>
  <c r="D388" i="4"/>
  <c r="F387" i="4"/>
  <c r="F386" i="4"/>
  <c r="F385" i="4"/>
  <c r="F384" i="4"/>
  <c r="F383" i="4"/>
  <c r="F382" i="4"/>
  <c r="F381" i="4"/>
  <c r="F380" i="4"/>
  <c r="F379" i="4"/>
  <c r="E379" i="4"/>
  <c r="D379" i="4"/>
  <c r="C374" i="1" s="1"/>
  <c r="F378" i="4"/>
  <c r="F377" i="4"/>
  <c r="F376" i="4"/>
  <c r="F375" i="4"/>
  <c r="E374" i="4"/>
  <c r="D374" i="4"/>
  <c r="F374" i="4" s="1"/>
  <c r="F372" i="4"/>
  <c r="F371" i="4"/>
  <c r="F370" i="4"/>
  <c r="F369" i="4"/>
  <c r="F368" i="4"/>
  <c r="F367" i="4"/>
  <c r="E366" i="4"/>
  <c r="D366" i="4"/>
  <c r="F365" i="4"/>
  <c r="F364" i="4"/>
  <c r="F363" i="4"/>
  <c r="E362" i="4"/>
  <c r="E361" i="4" s="1"/>
  <c r="D362" i="4"/>
  <c r="F359" i="4"/>
  <c r="E358" i="4"/>
  <c r="D358" i="4"/>
  <c r="F357" i="4"/>
  <c r="F356" i="4"/>
  <c r="F355" i="4"/>
  <c r="E355" i="4"/>
  <c r="D355" i="4"/>
  <c r="E354" i="4"/>
  <c r="D354" i="4"/>
  <c r="F354" i="4" s="1"/>
  <c r="F353" i="4"/>
  <c r="F352" i="4"/>
  <c r="F351" i="4"/>
  <c r="F350" i="4"/>
  <c r="E349" i="4"/>
  <c r="D349" i="4"/>
  <c r="F349" i="4" s="1"/>
  <c r="F348" i="4"/>
  <c r="F347" i="4"/>
  <c r="E346" i="4"/>
  <c r="D341" i="1" s="1"/>
  <c r="D346" i="4"/>
  <c r="F346" i="4" s="1"/>
  <c r="F345" i="4"/>
  <c r="F344" i="4"/>
  <c r="F343" i="4"/>
  <c r="F342" i="4"/>
  <c r="F341" i="4"/>
  <c r="E341" i="4"/>
  <c r="D341" i="4"/>
  <c r="F340" i="4"/>
  <c r="F339" i="4"/>
  <c r="F338" i="4"/>
  <c r="F337" i="4"/>
  <c r="E336" i="4"/>
  <c r="D331" i="1" s="1"/>
  <c r="D336" i="4"/>
  <c r="C331" i="1" s="1"/>
  <c r="F335" i="4"/>
  <c r="F334" i="4"/>
  <c r="F333" i="4"/>
  <c r="F332" i="4"/>
  <c r="F331" i="4"/>
  <c r="F330" i="4"/>
  <c r="F329" i="4"/>
  <c r="F328" i="4"/>
  <c r="E327" i="4"/>
  <c r="E321" i="4" s="1"/>
  <c r="D327" i="4"/>
  <c r="F326" i="4"/>
  <c r="F325" i="4"/>
  <c r="F324" i="4"/>
  <c r="F323" i="4"/>
  <c r="E322" i="4"/>
  <c r="F322" i="4" s="1"/>
  <c r="D322" i="4"/>
  <c r="F320" i="4"/>
  <c r="F319" i="4"/>
  <c r="F318" i="4"/>
  <c r="F317" i="4"/>
  <c r="F316" i="4"/>
  <c r="F315" i="4"/>
  <c r="F314" i="4"/>
  <c r="E314" i="4"/>
  <c r="D314" i="4"/>
  <c r="F313" i="4"/>
  <c r="F312" i="4"/>
  <c r="F311" i="4"/>
  <c r="E310" i="4"/>
  <c r="E309" i="4" s="1"/>
  <c r="D310" i="4"/>
  <c r="D309" i="4"/>
  <c r="F306" i="4"/>
  <c r="F305" i="4"/>
  <c r="F304" i="4"/>
  <c r="F303" i="4"/>
  <c r="F302" i="4"/>
  <c r="F298" i="4"/>
  <c r="E298" i="4"/>
  <c r="D294" i="1" s="1"/>
  <c r="D298" i="4"/>
  <c r="F297" i="4"/>
  <c r="E297" i="4"/>
  <c r="D293" i="1" s="1"/>
  <c r="D297" i="4"/>
  <c r="C293" i="1" s="1"/>
  <c r="F296" i="4"/>
  <c r="F295" i="4"/>
  <c r="F294" i="4"/>
  <c r="F293" i="4"/>
  <c r="F292" i="4"/>
  <c r="F291" i="4"/>
  <c r="F290" i="4"/>
  <c r="F289" i="4"/>
  <c r="E289" i="4"/>
  <c r="D289" i="4"/>
  <c r="F288" i="4"/>
  <c r="F287" i="4"/>
  <c r="F286" i="4"/>
  <c r="F285" i="4"/>
  <c r="F284" i="4"/>
  <c r="E283" i="4"/>
  <c r="D283" i="4"/>
  <c r="F282" i="4"/>
  <c r="F281" i="4"/>
  <c r="F280" i="4"/>
  <c r="F279" i="4"/>
  <c r="E278" i="4"/>
  <c r="D278" i="4"/>
  <c r="F277" i="4"/>
  <c r="F276" i="4"/>
  <c r="F275" i="4"/>
  <c r="F274" i="4"/>
  <c r="E274" i="4"/>
  <c r="D274" i="4"/>
  <c r="F272" i="4"/>
  <c r="F271" i="4"/>
  <c r="F270" i="4"/>
  <c r="E269" i="4"/>
  <c r="D269" i="4"/>
  <c r="F269" i="4" s="1"/>
  <c r="F268" i="4"/>
  <c r="F267" i="4"/>
  <c r="F266" i="4"/>
  <c r="F265" i="4"/>
  <c r="F264" i="4"/>
  <c r="F263" i="4"/>
  <c r="E263" i="4"/>
  <c r="D263" i="4"/>
  <c r="C259" i="1" s="1"/>
  <c r="F261" i="4"/>
  <c r="F260" i="4"/>
  <c r="F259" i="4"/>
  <c r="F258" i="4"/>
  <c r="E257" i="4"/>
  <c r="D257" i="4"/>
  <c r="F256" i="4"/>
  <c r="F255" i="4"/>
  <c r="E254" i="4"/>
  <c r="D254" i="4"/>
  <c r="F253" i="4"/>
  <c r="F252" i="4"/>
  <c r="F251" i="4"/>
  <c r="E250" i="4"/>
  <c r="D250" i="4"/>
  <c r="F250" i="4" s="1"/>
  <c r="F249" i="4"/>
  <c r="F248" i="4"/>
  <c r="F247" i="4"/>
  <c r="F246" i="4"/>
  <c r="E246" i="4"/>
  <c r="D246" i="4"/>
  <c r="C242" i="1" s="1"/>
  <c r="F245" i="4"/>
  <c r="F244" i="4"/>
  <c r="F243" i="4"/>
  <c r="E242" i="4"/>
  <c r="D242" i="4"/>
  <c r="F241" i="4"/>
  <c r="F240" i="4"/>
  <c r="F239" i="4"/>
  <c r="F238" i="4"/>
  <c r="F237" i="4"/>
  <c r="E237" i="4"/>
  <c r="D237" i="4"/>
  <c r="C233" i="1" s="1"/>
  <c r="F236" i="4"/>
  <c r="F235" i="4"/>
  <c r="F234" i="4"/>
  <c r="E234" i="4"/>
  <c r="D234" i="4"/>
  <c r="F233" i="4"/>
  <c r="F232" i="4"/>
  <c r="F231" i="4"/>
  <c r="E231" i="4"/>
  <c r="D231" i="4"/>
  <c r="E230" i="4"/>
  <c r="D226" i="1" s="1"/>
  <c r="F229" i="4"/>
  <c r="F228" i="4"/>
  <c r="F227" i="4"/>
  <c r="F226" i="4"/>
  <c r="F225" i="4"/>
  <c r="E225" i="4"/>
  <c r="D221" i="1" s="1"/>
  <c r="D225" i="4"/>
  <c r="F224" i="4"/>
  <c r="F223" i="4"/>
  <c r="E222" i="4"/>
  <c r="D222" i="4"/>
  <c r="F220" i="4"/>
  <c r="F219" i="4"/>
  <c r="F218" i="4"/>
  <c r="F217" i="4"/>
  <c r="E216" i="4"/>
  <c r="D216" i="4"/>
  <c r="F216" i="4" s="1"/>
  <c r="F215" i="4"/>
  <c r="F214" i="4"/>
  <c r="F213" i="4"/>
  <c r="F212" i="4"/>
  <c r="F211" i="4"/>
  <c r="F210" i="4"/>
  <c r="F209" i="4"/>
  <c r="E208" i="4"/>
  <c r="E202" i="4" s="1"/>
  <c r="D208" i="4"/>
  <c r="F208" i="4" s="1"/>
  <c r="F207" i="4"/>
  <c r="F206" i="4"/>
  <c r="F205" i="4"/>
  <c r="F204" i="4"/>
  <c r="E203" i="4"/>
  <c r="D203" i="4"/>
  <c r="F201" i="4"/>
  <c r="F200" i="4"/>
  <c r="F199" i="4"/>
  <c r="F198" i="4"/>
  <c r="F197" i="4"/>
  <c r="F196" i="4"/>
  <c r="F195" i="4"/>
  <c r="E194" i="4"/>
  <c r="D194" i="4"/>
  <c r="F194" i="4" s="1"/>
  <c r="F193" i="4"/>
  <c r="F192" i="4"/>
  <c r="F191" i="4"/>
  <c r="F190" i="4"/>
  <c r="E189" i="4"/>
  <c r="D189" i="4"/>
  <c r="D164" i="4" s="1"/>
  <c r="F188" i="4"/>
  <c r="F187" i="4"/>
  <c r="F186" i="4"/>
  <c r="F185" i="4"/>
  <c r="F184" i="4"/>
  <c r="F183" i="4"/>
  <c r="F182" i="4"/>
  <c r="F181" i="4"/>
  <c r="F180" i="4"/>
  <c r="F179" i="4"/>
  <c r="E178" i="4"/>
  <c r="E164" i="4" s="1"/>
  <c r="D160" i="1" s="1"/>
  <c r="D178" i="4"/>
  <c r="F177" i="4"/>
  <c r="F176" i="4"/>
  <c r="F175" i="4"/>
  <c r="F174" i="4"/>
  <c r="F173" i="4"/>
  <c r="F172" i="4"/>
  <c r="F171" i="4"/>
  <c r="F170" i="4"/>
  <c r="E170" i="4"/>
  <c r="D170" i="4"/>
  <c r="F169" i="4"/>
  <c r="F168" i="4"/>
  <c r="F167" i="4"/>
  <c r="F166" i="4"/>
  <c r="E165" i="4"/>
  <c r="F165" i="4" s="1"/>
  <c r="D165" i="4"/>
  <c r="F163" i="4"/>
  <c r="F162" i="4"/>
  <c r="F161" i="4"/>
  <c r="F160" i="4"/>
  <c r="E160" i="4"/>
  <c r="D160" i="4"/>
  <c r="F159" i="4"/>
  <c r="F158" i="4"/>
  <c r="F157" i="4"/>
  <c r="F156" i="4"/>
  <c r="F155" i="4"/>
  <c r="E154" i="4"/>
  <c r="D154" i="4"/>
  <c r="E153" i="4"/>
  <c r="F151" i="4"/>
  <c r="F150" i="4"/>
  <c r="F149" i="4"/>
  <c r="F148" i="4"/>
  <c r="F147" i="4"/>
  <c r="F146" i="4"/>
  <c r="F145" i="4"/>
  <c r="F144" i="4"/>
  <c r="F143" i="4"/>
  <c r="F142" i="4"/>
  <c r="F141" i="4"/>
  <c r="E141" i="4"/>
  <c r="D141" i="4"/>
  <c r="D140" i="4" s="1"/>
  <c r="F140" i="4" s="1"/>
  <c r="E140" i="4"/>
  <c r="F139" i="4"/>
  <c r="F138" i="4"/>
  <c r="F137" i="4"/>
  <c r="F136" i="4"/>
  <c r="E135" i="4"/>
  <c r="D135" i="4"/>
  <c r="F133" i="4"/>
  <c r="F132" i="4"/>
  <c r="F131" i="4"/>
  <c r="F130" i="4"/>
  <c r="E129" i="4"/>
  <c r="D129" i="4"/>
  <c r="F128" i="4"/>
  <c r="F127" i="4"/>
  <c r="E126" i="4"/>
  <c r="D126" i="4"/>
  <c r="F126" i="4" s="1"/>
  <c r="E125" i="4"/>
  <c r="F124" i="4"/>
  <c r="F123" i="4"/>
  <c r="F122" i="4"/>
  <c r="F121" i="4"/>
  <c r="F120" i="4"/>
  <c r="E120" i="4"/>
  <c r="D120" i="4"/>
  <c r="F119" i="4"/>
  <c r="F118" i="4"/>
  <c r="F117" i="4"/>
  <c r="F116" i="4"/>
  <c r="F115" i="4"/>
  <c r="F114" i="4"/>
  <c r="F113" i="4"/>
  <c r="E112" i="4"/>
  <c r="D112" i="4"/>
  <c r="F111" i="4"/>
  <c r="F110" i="4"/>
  <c r="F109" i="4"/>
  <c r="F108" i="4"/>
  <c r="F107" i="4"/>
  <c r="E107" i="4"/>
  <c r="E106" i="4" s="1"/>
  <c r="D107" i="4"/>
  <c r="F105" i="4"/>
  <c r="F104" i="4"/>
  <c r="F103" i="4"/>
  <c r="F102" i="4"/>
  <c r="F101" i="4"/>
  <c r="F100" i="4"/>
  <c r="F99" i="4"/>
  <c r="F98" i="4"/>
  <c r="E98" i="4"/>
  <c r="D98" i="4"/>
  <c r="F97" i="4"/>
  <c r="F96" i="4"/>
  <c r="F95" i="4"/>
  <c r="F94" i="4"/>
  <c r="F93" i="4"/>
  <c r="F92" i="4"/>
  <c r="E91" i="4"/>
  <c r="F91" i="4" s="1"/>
  <c r="D91" i="4"/>
  <c r="F90" i="4"/>
  <c r="F89" i="4"/>
  <c r="F88" i="4"/>
  <c r="F87" i="4"/>
  <c r="F86" i="4"/>
  <c r="F85" i="4"/>
  <c r="F84" i="4"/>
  <c r="F83" i="4"/>
  <c r="E83" i="4"/>
  <c r="D83" i="4"/>
  <c r="D82" i="4"/>
  <c r="C78" i="1" s="1"/>
  <c r="F81" i="4"/>
  <c r="F80" i="4"/>
  <c r="F79" i="4"/>
  <c r="F78" i="4"/>
  <c r="F77" i="4"/>
  <c r="E77" i="4"/>
  <c r="D73" i="1" s="1"/>
  <c r="H73" i="1" s="1"/>
  <c r="D77" i="4"/>
  <c r="F76" i="4"/>
  <c r="F75" i="4"/>
  <c r="E74" i="4"/>
  <c r="D74" i="4"/>
  <c r="F73" i="4"/>
  <c r="F72" i="4"/>
  <c r="F71" i="4"/>
  <c r="E71" i="4"/>
  <c r="D67" i="1" s="1"/>
  <c r="H67" i="1" s="1"/>
  <c r="D71" i="4"/>
  <c r="F70" i="4"/>
  <c r="F69" i="4"/>
  <c r="E68" i="4"/>
  <c r="D64" i="1" s="1"/>
  <c r="D68" i="4"/>
  <c r="F68" i="4" s="1"/>
  <c r="F67" i="4"/>
  <c r="F66" i="4"/>
  <c r="F65" i="4"/>
  <c r="F64" i="4"/>
  <c r="E64" i="4"/>
  <c r="D64" i="4"/>
  <c r="F63" i="4"/>
  <c r="F62" i="4"/>
  <c r="E61" i="4"/>
  <c r="D61" i="4"/>
  <c r="F60" i="4"/>
  <c r="F59" i="4"/>
  <c r="F58" i="4"/>
  <c r="E58" i="4"/>
  <c r="D58" i="4"/>
  <c r="F57" i="4"/>
  <c r="F56" i="4"/>
  <c r="F55" i="4"/>
  <c r="F54" i="4"/>
  <c r="E53" i="4"/>
  <c r="F53" i="4" s="1"/>
  <c r="D53" i="4"/>
  <c r="F52" i="4"/>
  <c r="F51" i="4"/>
  <c r="E50" i="4"/>
  <c r="D50" i="4"/>
  <c r="F50" i="4" s="1"/>
  <c r="F48" i="4"/>
  <c r="F47" i="4"/>
  <c r="F46" i="4"/>
  <c r="F45" i="4"/>
  <c r="F44" i="4"/>
  <c r="E44" i="4"/>
  <c r="E43" i="4" s="1"/>
  <c r="D44" i="4"/>
  <c r="D43" i="4" s="1"/>
  <c r="F43" i="4" s="1"/>
  <c r="F42" i="4"/>
  <c r="F41" i="4"/>
  <c r="F40" i="4"/>
  <c r="F39" i="4"/>
  <c r="E39" i="4"/>
  <c r="D39" i="4"/>
  <c r="F38" i="4"/>
  <c r="F37" i="4"/>
  <c r="E36" i="4"/>
  <c r="D36" i="4"/>
  <c r="F36" i="4" s="1"/>
  <c r="F35" i="4"/>
  <c r="F34" i="4"/>
  <c r="F33" i="4"/>
  <c r="F32" i="4"/>
  <c r="F31" i="4"/>
  <c r="F30" i="4"/>
  <c r="F29" i="4"/>
  <c r="E29" i="4"/>
  <c r="D29" i="4"/>
  <c r="F28" i="4"/>
  <c r="F27" i="4"/>
  <c r="F26" i="4"/>
  <c r="F25" i="4"/>
  <c r="F24" i="4"/>
  <c r="E23" i="4"/>
  <c r="D23" i="4"/>
  <c r="F22" i="4"/>
  <c r="F21" i="4"/>
  <c r="F20" i="4"/>
  <c r="F19" i="4"/>
  <c r="F18" i="4"/>
  <c r="E17" i="4"/>
  <c r="D17" i="4"/>
  <c r="F17" i="4" s="1"/>
  <c r="F16" i="4"/>
  <c r="F15" i="4"/>
  <c r="F14" i="4"/>
  <c r="F13" i="4"/>
  <c r="F12" i="4"/>
  <c r="F11" i="4"/>
  <c r="F10" i="4"/>
  <c r="F9" i="4"/>
  <c r="F8" i="4"/>
  <c r="E8" i="4"/>
  <c r="D8" i="4"/>
  <c r="G41" i="3"/>
  <c r="B41" i="3"/>
  <c r="G40" i="3"/>
  <c r="B40" i="3"/>
  <c r="G39" i="3"/>
  <c r="B39" i="3"/>
  <c r="H38" i="3"/>
  <c r="G38" i="3"/>
  <c r="B38" i="3"/>
  <c r="I36" i="3"/>
  <c r="G36" i="3"/>
  <c r="B36" i="3"/>
  <c r="I35" i="3"/>
  <c r="G35" i="3"/>
  <c r="B35" i="3"/>
  <c r="G34" i="3"/>
  <c r="B34" i="3"/>
  <c r="G33" i="3"/>
  <c r="B33" i="3"/>
  <c r="G31" i="3"/>
  <c r="B31" i="3"/>
  <c r="I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H1686" i="1"/>
  <c r="G1686" i="1"/>
  <c r="C1686" i="1"/>
  <c r="C1685" i="1"/>
  <c r="H1684" i="1"/>
  <c r="G1684" i="1"/>
  <c r="C1684" i="1"/>
  <c r="C1683" i="1"/>
  <c r="H1682" i="1"/>
  <c r="C1682" i="1"/>
  <c r="G1682" i="1" s="1"/>
  <c r="G1680" i="1"/>
  <c r="C1680" i="1"/>
  <c r="H1680" i="1" s="1"/>
  <c r="H1679" i="1"/>
  <c r="G1679" i="1"/>
  <c r="C1679" i="1"/>
  <c r="H1678" i="1"/>
  <c r="C1678" i="1"/>
  <c r="G1678" i="1" s="1"/>
  <c r="C1677" i="1"/>
  <c r="G1677" i="1" s="1"/>
  <c r="G1676" i="1"/>
  <c r="C1676" i="1"/>
  <c r="H1676" i="1" s="1"/>
  <c r="H1675" i="1"/>
  <c r="G1675" i="1"/>
  <c r="C1675" i="1"/>
  <c r="C1674" i="1"/>
  <c r="H1674" i="1" s="1"/>
  <c r="H1673" i="1"/>
  <c r="G1673" i="1"/>
  <c r="C1673" i="1"/>
  <c r="G1672" i="1"/>
  <c r="C1672" i="1"/>
  <c r="H1672" i="1" s="1"/>
  <c r="H1671" i="1"/>
  <c r="G1671" i="1"/>
  <c r="C1671" i="1"/>
  <c r="G1670" i="1"/>
  <c r="C1670" i="1"/>
  <c r="H1670" i="1" s="1"/>
  <c r="G1669" i="1"/>
  <c r="C1669" i="1"/>
  <c r="H1669" i="1" s="1"/>
  <c r="C1668" i="1"/>
  <c r="C1667" i="1"/>
  <c r="G1667" i="1" s="1"/>
  <c r="H1666" i="1"/>
  <c r="C1666" i="1"/>
  <c r="G1666" i="1" s="1"/>
  <c r="C1665" i="1"/>
  <c r="C1664" i="1"/>
  <c r="H1663" i="1"/>
  <c r="G1663" i="1"/>
  <c r="C1663" i="1"/>
  <c r="H1662" i="1"/>
  <c r="G1662" i="1"/>
  <c r="C1662" i="1"/>
  <c r="C1661" i="1"/>
  <c r="H1661" i="1" s="1"/>
  <c r="C1660" i="1"/>
  <c r="H1659" i="1"/>
  <c r="G1659" i="1"/>
  <c r="H1658" i="1"/>
  <c r="G1658" i="1"/>
  <c r="C1658" i="1"/>
  <c r="C1657" i="1"/>
  <c r="H1657" i="1" s="1"/>
  <c r="C1656" i="1"/>
  <c r="G1656" i="1" s="1"/>
  <c r="H1655" i="1"/>
  <c r="G1655" i="1"/>
  <c r="C1655" i="1"/>
  <c r="C1654" i="1"/>
  <c r="H1654" i="1" s="1"/>
  <c r="G1653" i="1"/>
  <c r="C1653" i="1"/>
  <c r="H1653" i="1" s="1"/>
  <c r="H1652" i="1"/>
  <c r="G1652" i="1"/>
  <c r="C1652" i="1"/>
  <c r="H1651" i="1"/>
  <c r="C1651" i="1"/>
  <c r="G1651" i="1" s="1"/>
  <c r="H1650" i="1"/>
  <c r="G1650" i="1"/>
  <c r="C1650" i="1"/>
  <c r="C1649" i="1"/>
  <c r="H1648" i="1"/>
  <c r="G1648" i="1"/>
  <c r="C1648" i="1"/>
  <c r="G1647" i="1"/>
  <c r="C1647" i="1"/>
  <c r="H1647" i="1" s="1"/>
  <c r="C1646" i="1"/>
  <c r="H1646" i="1" s="1"/>
  <c r="C1645" i="1"/>
  <c r="H1645" i="1" s="1"/>
  <c r="H1644" i="1"/>
  <c r="C1644" i="1"/>
  <c r="G1644" i="1" s="1"/>
  <c r="H1643" i="1"/>
  <c r="G1643" i="1"/>
  <c r="C1643" i="1"/>
  <c r="H1642" i="1"/>
  <c r="C1642" i="1"/>
  <c r="G1642" i="1" s="1"/>
  <c r="H1641" i="1"/>
  <c r="C1641" i="1"/>
  <c r="G1641" i="1" s="1"/>
  <c r="G1640" i="1"/>
  <c r="C1640" i="1"/>
  <c r="H1640" i="1" s="1"/>
  <c r="G1639" i="1"/>
  <c r="C1639" i="1"/>
  <c r="H1639" i="1" s="1"/>
  <c r="H1638" i="1"/>
  <c r="C1638" i="1"/>
  <c r="G1638" i="1" s="1"/>
  <c r="G1637" i="1"/>
  <c r="C1637" i="1"/>
  <c r="H1637" i="1" s="1"/>
  <c r="C1636" i="1"/>
  <c r="G1636" i="1" s="1"/>
  <c r="C1635" i="1"/>
  <c r="H1635" i="1" s="1"/>
  <c r="H1634" i="1"/>
  <c r="C1634" i="1"/>
  <c r="G1634" i="1" s="1"/>
  <c r="C1633" i="1"/>
  <c r="G1633" i="1" s="1"/>
  <c r="C1632" i="1"/>
  <c r="H1631" i="1"/>
  <c r="G1631" i="1"/>
  <c r="C1631" i="1"/>
  <c r="H1630" i="1"/>
  <c r="G1630" i="1"/>
  <c r="C1630" i="1"/>
  <c r="C1629" i="1"/>
  <c r="H1629" i="1" s="1"/>
  <c r="C1628" i="1"/>
  <c r="G1628" i="1" s="1"/>
  <c r="C1627" i="1"/>
  <c r="H1626" i="1"/>
  <c r="G1626" i="1"/>
  <c r="C1626" i="1"/>
  <c r="H1625" i="1"/>
  <c r="G1625" i="1"/>
  <c r="C1625" i="1"/>
  <c r="H1624" i="1"/>
  <c r="C1624" i="1"/>
  <c r="G1624" i="1" s="1"/>
  <c r="G1623" i="1"/>
  <c r="H1620" i="1"/>
  <c r="C1620" i="1"/>
  <c r="G1620" i="1" s="1"/>
  <c r="H1619" i="1"/>
  <c r="C1619" i="1"/>
  <c r="G1619" i="1" s="1"/>
  <c r="C1618" i="1"/>
  <c r="H1618" i="1" s="1"/>
  <c r="G1617" i="1"/>
  <c r="C1617" i="1"/>
  <c r="H1617" i="1" s="1"/>
  <c r="C1616" i="1"/>
  <c r="H1615" i="1"/>
  <c r="C1615" i="1"/>
  <c r="G1615" i="1" s="1"/>
  <c r="H1614" i="1"/>
  <c r="C1614" i="1"/>
  <c r="G1614" i="1" s="1"/>
  <c r="C1613" i="1"/>
  <c r="G1613" i="1" s="1"/>
  <c r="H1612" i="1"/>
  <c r="G1612" i="1"/>
  <c r="C1612" i="1"/>
  <c r="C1611" i="1"/>
  <c r="G1611" i="1" s="1"/>
  <c r="C1610" i="1"/>
  <c r="C1609" i="1"/>
  <c r="H1608" i="1"/>
  <c r="C1608" i="1"/>
  <c r="G1608" i="1" s="1"/>
  <c r="H1607" i="1"/>
  <c r="C1607" i="1"/>
  <c r="G1607" i="1" s="1"/>
  <c r="H1606" i="1"/>
  <c r="C1606" i="1"/>
  <c r="G1606" i="1" s="1"/>
  <c r="H1605" i="1"/>
  <c r="G1605" i="1"/>
  <c r="C1605" i="1"/>
  <c r="H1604" i="1"/>
  <c r="G1604" i="1"/>
  <c r="C1603" i="1"/>
  <c r="H1603" i="1" s="1"/>
  <c r="C1601" i="1"/>
  <c r="H1601" i="1" s="1"/>
  <c r="H1600" i="1"/>
  <c r="G1600" i="1"/>
  <c r="C1600" i="1"/>
  <c r="G1599" i="1"/>
  <c r="C1599" i="1"/>
  <c r="H1599" i="1" s="1"/>
  <c r="C1598" i="1"/>
  <c r="H1598" i="1" s="1"/>
  <c r="H1597" i="1"/>
  <c r="G1597" i="1"/>
  <c r="C1597" i="1"/>
  <c r="C1596" i="1"/>
  <c r="H1594" i="1"/>
  <c r="G1594" i="1"/>
  <c r="C1594" i="1"/>
  <c r="G1593" i="1"/>
  <c r="C1593" i="1"/>
  <c r="H1593" i="1" s="1"/>
  <c r="G1592" i="1"/>
  <c r="C1592" i="1"/>
  <c r="H1592" i="1" s="1"/>
  <c r="H1591" i="1"/>
  <c r="G1591" i="1"/>
  <c r="C1591" i="1"/>
  <c r="H1590" i="1"/>
  <c r="G1590" i="1"/>
  <c r="C1590" i="1"/>
  <c r="C1589" i="1"/>
  <c r="H1588" i="1"/>
  <c r="C1588" i="1"/>
  <c r="G1588" i="1" s="1"/>
  <c r="H1587" i="1"/>
  <c r="C1587" i="1"/>
  <c r="G1587" i="1" s="1"/>
  <c r="C1586" i="1"/>
  <c r="G1586" i="1" s="1"/>
  <c r="C1585" i="1"/>
  <c r="H1585" i="1" s="1"/>
  <c r="H1584" i="1"/>
  <c r="G1584" i="1"/>
  <c r="C1584" i="1"/>
  <c r="H1582" i="1"/>
  <c r="G1582" i="1"/>
  <c r="C1582" i="1"/>
  <c r="G1581" i="1"/>
  <c r="D1581" i="1"/>
  <c r="C1581" i="1"/>
  <c r="D1580" i="1"/>
  <c r="C1580" i="1"/>
  <c r="J1579" i="1"/>
  <c r="D1579" i="1"/>
  <c r="C1579" i="1"/>
  <c r="J1578" i="1"/>
  <c r="I1578" i="1"/>
  <c r="G1578" i="1"/>
  <c r="D1578" i="1"/>
  <c r="C1578" i="1"/>
  <c r="H1578" i="1" s="1"/>
  <c r="D1577" i="1"/>
  <c r="D1576" i="1"/>
  <c r="C1576" i="1"/>
  <c r="J1575" i="1"/>
  <c r="G1575" i="1"/>
  <c r="D1575" i="1"/>
  <c r="C1575" i="1"/>
  <c r="D1574" i="1"/>
  <c r="C1574" i="1"/>
  <c r="J1573" i="1"/>
  <c r="I1573" i="1"/>
  <c r="H1573" i="1"/>
  <c r="D1573" i="1"/>
  <c r="C1573" i="1"/>
  <c r="G1573" i="1" s="1"/>
  <c r="D1572" i="1"/>
  <c r="C1572" i="1"/>
  <c r="D1571" i="1"/>
  <c r="C1571" i="1"/>
  <c r="H1571" i="1" s="1"/>
  <c r="D1570" i="1"/>
  <c r="C1570" i="1"/>
  <c r="D1569" i="1"/>
  <c r="C1569" i="1"/>
  <c r="H1568" i="1"/>
  <c r="D1568" i="1"/>
  <c r="C1568" i="1"/>
  <c r="J1567" i="1"/>
  <c r="G1567" i="1"/>
  <c r="I1567" i="1" s="1"/>
  <c r="D1567" i="1"/>
  <c r="H1567" i="1" s="1"/>
  <c r="C1567" i="1"/>
  <c r="D1566" i="1"/>
  <c r="C1566" i="1"/>
  <c r="J1565" i="1"/>
  <c r="H1565" i="1"/>
  <c r="G1565" i="1"/>
  <c r="D1565" i="1"/>
  <c r="C1565" i="1"/>
  <c r="D1564" i="1"/>
  <c r="C1564" i="1"/>
  <c r="H1563" i="1"/>
  <c r="G1563" i="1"/>
  <c r="D1563" i="1"/>
  <c r="C1563" i="1"/>
  <c r="G1562" i="1"/>
  <c r="D1562" i="1"/>
  <c r="C1562" i="1"/>
  <c r="H1561" i="1"/>
  <c r="G1561" i="1"/>
  <c r="D1561" i="1"/>
  <c r="C1561" i="1"/>
  <c r="J1561" i="1" s="1"/>
  <c r="J1560" i="1"/>
  <c r="D1560" i="1"/>
  <c r="G1560" i="1" s="1"/>
  <c r="C1560" i="1"/>
  <c r="J1559" i="1"/>
  <c r="G1559" i="1"/>
  <c r="D1559" i="1"/>
  <c r="C1559" i="1"/>
  <c r="D1558" i="1"/>
  <c r="C1558" i="1"/>
  <c r="D1557" i="1"/>
  <c r="C1557" i="1"/>
  <c r="C1556" i="1"/>
  <c r="J1554" i="1"/>
  <c r="H1554" i="1"/>
  <c r="D1554" i="1"/>
  <c r="C1554" i="1"/>
  <c r="G1554" i="1" s="1"/>
  <c r="D1553" i="1"/>
  <c r="C1553" i="1"/>
  <c r="J1552" i="1"/>
  <c r="G1552" i="1"/>
  <c r="D1552" i="1"/>
  <c r="C1552" i="1"/>
  <c r="J1551" i="1"/>
  <c r="D1551" i="1"/>
  <c r="G1551" i="1" s="1"/>
  <c r="C1551" i="1"/>
  <c r="H1551" i="1" s="1"/>
  <c r="D1550" i="1"/>
  <c r="C1550" i="1"/>
  <c r="J1549" i="1"/>
  <c r="D1549" i="1"/>
  <c r="C1549" i="1"/>
  <c r="D1548" i="1"/>
  <c r="C1548" i="1"/>
  <c r="I1546" i="1"/>
  <c r="H1546" i="1"/>
  <c r="G1546" i="1"/>
  <c r="D1546" i="1"/>
  <c r="C1546" i="1"/>
  <c r="J1545" i="1"/>
  <c r="H1545" i="1"/>
  <c r="G1545" i="1"/>
  <c r="I1545" i="1" s="1"/>
  <c r="D1545" i="1"/>
  <c r="C1545" i="1"/>
  <c r="D1544" i="1"/>
  <c r="C1544" i="1"/>
  <c r="D1543" i="1"/>
  <c r="C1543" i="1"/>
  <c r="J1542" i="1"/>
  <c r="H1542" i="1"/>
  <c r="D1542" i="1"/>
  <c r="C1542" i="1"/>
  <c r="J1541" i="1"/>
  <c r="H1541" i="1"/>
  <c r="I1541" i="1" s="1"/>
  <c r="G1541" i="1"/>
  <c r="D1541" i="1"/>
  <c r="C1541" i="1"/>
  <c r="D1540" i="1"/>
  <c r="G1540" i="1" s="1"/>
  <c r="D1539" i="1"/>
  <c r="H1536" i="1"/>
  <c r="D1536" i="1"/>
  <c r="G1536" i="1" s="1"/>
  <c r="C1536" i="1"/>
  <c r="D1535" i="1"/>
  <c r="C1535" i="1"/>
  <c r="D1534" i="1"/>
  <c r="C1534" i="1"/>
  <c r="D1533" i="1"/>
  <c r="C1533" i="1"/>
  <c r="D1532" i="1"/>
  <c r="H1532" i="1" s="1"/>
  <c r="C1532" i="1"/>
  <c r="D1531" i="1"/>
  <c r="C1531" i="1"/>
  <c r="G1531" i="1" s="1"/>
  <c r="G1530" i="1"/>
  <c r="D1530" i="1"/>
  <c r="C1530" i="1"/>
  <c r="H1530" i="1" s="1"/>
  <c r="H1529" i="1"/>
  <c r="D1529" i="1"/>
  <c r="C1529" i="1"/>
  <c r="H1528" i="1"/>
  <c r="D1528" i="1"/>
  <c r="C1528" i="1"/>
  <c r="G1528" i="1" s="1"/>
  <c r="G1527" i="1"/>
  <c r="D1527" i="1"/>
  <c r="C1527" i="1"/>
  <c r="C1526" i="1"/>
  <c r="D1524" i="1"/>
  <c r="C1524" i="1"/>
  <c r="D1523" i="1"/>
  <c r="G1523" i="1" s="1"/>
  <c r="C1523" i="1"/>
  <c r="H1523" i="1" s="1"/>
  <c r="D1522" i="1"/>
  <c r="C1522" i="1"/>
  <c r="D1521" i="1"/>
  <c r="C1521" i="1"/>
  <c r="D1520" i="1"/>
  <c r="C1520" i="1"/>
  <c r="D1519" i="1"/>
  <c r="C1519" i="1"/>
  <c r="G1519" i="1" s="1"/>
  <c r="D1518" i="1"/>
  <c r="D1517" i="1"/>
  <c r="G1517" i="1" s="1"/>
  <c r="C1517" i="1"/>
  <c r="H1516" i="1"/>
  <c r="G1516" i="1"/>
  <c r="D1516" i="1"/>
  <c r="C1516" i="1"/>
  <c r="H1515" i="1"/>
  <c r="D1515" i="1"/>
  <c r="G1515" i="1" s="1"/>
  <c r="C1515" i="1"/>
  <c r="H1514" i="1"/>
  <c r="D1514" i="1"/>
  <c r="C1514" i="1"/>
  <c r="D1513" i="1"/>
  <c r="C1513" i="1"/>
  <c r="D1512" i="1"/>
  <c r="C1512" i="1"/>
  <c r="C1511" i="1"/>
  <c r="H1509" i="1"/>
  <c r="D1509" i="1"/>
  <c r="C1509" i="1"/>
  <c r="G1509" i="1" s="1"/>
  <c r="H1508" i="1"/>
  <c r="G1508" i="1"/>
  <c r="D1508" i="1"/>
  <c r="C1508" i="1"/>
  <c r="H1507" i="1"/>
  <c r="G1507" i="1"/>
  <c r="D1507" i="1"/>
  <c r="C1507" i="1"/>
  <c r="D1506" i="1"/>
  <c r="C1506" i="1"/>
  <c r="H1505" i="1"/>
  <c r="D1505" i="1"/>
  <c r="C1505" i="1"/>
  <c r="G1505" i="1" s="1"/>
  <c r="D1504" i="1"/>
  <c r="H1504" i="1" s="1"/>
  <c r="C1504" i="1"/>
  <c r="C1503" i="1"/>
  <c r="D1502" i="1"/>
  <c r="G1502" i="1" s="1"/>
  <c r="C1502" i="1"/>
  <c r="H1501" i="1"/>
  <c r="D1501" i="1"/>
  <c r="C1501" i="1"/>
  <c r="D1500" i="1"/>
  <c r="C1500" i="1"/>
  <c r="D1499" i="1"/>
  <c r="C1499" i="1"/>
  <c r="D1498" i="1"/>
  <c r="H1498" i="1" s="1"/>
  <c r="C1498" i="1"/>
  <c r="H1497" i="1"/>
  <c r="D1497" i="1"/>
  <c r="C1497" i="1"/>
  <c r="G1497" i="1" s="1"/>
  <c r="D1496" i="1"/>
  <c r="C1496" i="1"/>
  <c r="D1495" i="1"/>
  <c r="C1495" i="1"/>
  <c r="H1494" i="1"/>
  <c r="D1494" i="1"/>
  <c r="C1494" i="1"/>
  <c r="H1493" i="1"/>
  <c r="G1493" i="1"/>
  <c r="D1493" i="1"/>
  <c r="C1493" i="1"/>
  <c r="D1492" i="1"/>
  <c r="C1492" i="1"/>
  <c r="D1491" i="1"/>
  <c r="H1491" i="1" s="1"/>
  <c r="C1491" i="1"/>
  <c r="G1490" i="1"/>
  <c r="D1490" i="1"/>
  <c r="C1490" i="1"/>
  <c r="H1490" i="1" s="1"/>
  <c r="D1489" i="1"/>
  <c r="C1489" i="1"/>
  <c r="H1488" i="1"/>
  <c r="G1488" i="1"/>
  <c r="D1488" i="1"/>
  <c r="C1488" i="1"/>
  <c r="H1487" i="1"/>
  <c r="G1487" i="1"/>
  <c r="D1487" i="1"/>
  <c r="C1487" i="1"/>
  <c r="G1486" i="1"/>
  <c r="D1486" i="1"/>
  <c r="C1486" i="1"/>
  <c r="H1486" i="1" s="1"/>
  <c r="D1485" i="1"/>
  <c r="D1484" i="1"/>
  <c r="H1484" i="1" s="1"/>
  <c r="C1484" i="1"/>
  <c r="G1483" i="1"/>
  <c r="D1483" i="1"/>
  <c r="C1483" i="1"/>
  <c r="D1482" i="1"/>
  <c r="H1482" i="1" s="1"/>
  <c r="C1482" i="1"/>
  <c r="D1481" i="1"/>
  <c r="G1481" i="1" s="1"/>
  <c r="C1481" i="1"/>
  <c r="H1481" i="1" s="1"/>
  <c r="D1480" i="1"/>
  <c r="C1480" i="1"/>
  <c r="D1479" i="1"/>
  <c r="C1479" i="1"/>
  <c r="D1478" i="1"/>
  <c r="H1478" i="1" s="1"/>
  <c r="C1478" i="1"/>
  <c r="D1477" i="1"/>
  <c r="C1477" i="1"/>
  <c r="H1476" i="1"/>
  <c r="D1476" i="1"/>
  <c r="C1476" i="1"/>
  <c r="G1476" i="1" s="1"/>
  <c r="D1475" i="1"/>
  <c r="G1475" i="1" s="1"/>
  <c r="C1475" i="1"/>
  <c r="D1474" i="1"/>
  <c r="C1474" i="1"/>
  <c r="D1473" i="1"/>
  <c r="C1473" i="1"/>
  <c r="H1472" i="1"/>
  <c r="D1472" i="1"/>
  <c r="C1472" i="1"/>
  <c r="D1471" i="1"/>
  <c r="C1471" i="1"/>
  <c r="D1470" i="1"/>
  <c r="C1470" i="1"/>
  <c r="D1469" i="1"/>
  <c r="C1469" i="1"/>
  <c r="H1468" i="1"/>
  <c r="D1468" i="1"/>
  <c r="G1468" i="1" s="1"/>
  <c r="C1468" i="1"/>
  <c r="H1467" i="1"/>
  <c r="D1467" i="1"/>
  <c r="C1467" i="1"/>
  <c r="G1467" i="1" s="1"/>
  <c r="D1466" i="1"/>
  <c r="C1466" i="1"/>
  <c r="D1465" i="1"/>
  <c r="C1465" i="1"/>
  <c r="D1464" i="1"/>
  <c r="C1464" i="1"/>
  <c r="D1463" i="1"/>
  <c r="C1463" i="1"/>
  <c r="G1462" i="1"/>
  <c r="D1462" i="1"/>
  <c r="C1462" i="1"/>
  <c r="D1461" i="1"/>
  <c r="C1461" i="1"/>
  <c r="G1460" i="1"/>
  <c r="D1460" i="1"/>
  <c r="C1460" i="1"/>
  <c r="H1460" i="1" s="1"/>
  <c r="D1459" i="1"/>
  <c r="C1459" i="1"/>
  <c r="H1458" i="1"/>
  <c r="D1458" i="1"/>
  <c r="C1458" i="1"/>
  <c r="G1458" i="1" s="1"/>
  <c r="H1457" i="1"/>
  <c r="C1457" i="1"/>
  <c r="G1457" i="1" s="1"/>
  <c r="D1456" i="1"/>
  <c r="C1456" i="1"/>
  <c r="H1455" i="1"/>
  <c r="D1455" i="1"/>
  <c r="C1455" i="1"/>
  <c r="G1455" i="1" s="1"/>
  <c r="D1454" i="1"/>
  <c r="C1454" i="1"/>
  <c r="D1453" i="1"/>
  <c r="C1453" i="1"/>
  <c r="H1453" i="1" s="1"/>
  <c r="H1452" i="1"/>
  <c r="G1452" i="1"/>
  <c r="D1452" i="1"/>
  <c r="C1452" i="1"/>
  <c r="D1451" i="1"/>
  <c r="C1451" i="1"/>
  <c r="H1450" i="1"/>
  <c r="G1450" i="1"/>
  <c r="C1450" i="1"/>
  <c r="D1449" i="1"/>
  <c r="C1449" i="1"/>
  <c r="D1448" i="1"/>
  <c r="C1448" i="1"/>
  <c r="D1447" i="1"/>
  <c r="H1447" i="1" s="1"/>
  <c r="C1447" i="1"/>
  <c r="H1446" i="1"/>
  <c r="D1446" i="1"/>
  <c r="G1446" i="1" s="1"/>
  <c r="C1446" i="1"/>
  <c r="H1445" i="1"/>
  <c r="D1445" i="1"/>
  <c r="G1445" i="1" s="1"/>
  <c r="C1445" i="1"/>
  <c r="H1444" i="1"/>
  <c r="D1444" i="1"/>
  <c r="C1444" i="1"/>
  <c r="H1443" i="1"/>
  <c r="G1443" i="1"/>
  <c r="D1443" i="1"/>
  <c r="C1443" i="1"/>
  <c r="H1442" i="1"/>
  <c r="D1442" i="1"/>
  <c r="C1442" i="1"/>
  <c r="H1441" i="1"/>
  <c r="G1441" i="1"/>
  <c r="D1441" i="1"/>
  <c r="C1441" i="1"/>
  <c r="D1440" i="1"/>
  <c r="G1440" i="1" s="1"/>
  <c r="C1440" i="1"/>
  <c r="C1439" i="1"/>
  <c r="D1438" i="1"/>
  <c r="C1438" i="1"/>
  <c r="H1437" i="1"/>
  <c r="G1437" i="1"/>
  <c r="D1437" i="1"/>
  <c r="C1437" i="1"/>
  <c r="D1436" i="1"/>
  <c r="C1436" i="1"/>
  <c r="H1435" i="1"/>
  <c r="G1435" i="1"/>
  <c r="D1435" i="1"/>
  <c r="C1435" i="1"/>
  <c r="H1434" i="1"/>
  <c r="D1434" i="1"/>
  <c r="C1434" i="1"/>
  <c r="G1434" i="1" s="1"/>
  <c r="D1433" i="1"/>
  <c r="C1433" i="1"/>
  <c r="H1432" i="1"/>
  <c r="G1432" i="1"/>
  <c r="D1432" i="1"/>
  <c r="C1432" i="1"/>
  <c r="H1430" i="1"/>
  <c r="G1430" i="1"/>
  <c r="D1430" i="1"/>
  <c r="C1430" i="1"/>
  <c r="H1429" i="1"/>
  <c r="D1429" i="1"/>
  <c r="C1429" i="1"/>
  <c r="G1428" i="1"/>
  <c r="D1428" i="1"/>
  <c r="C1428" i="1"/>
  <c r="H1428" i="1" s="1"/>
  <c r="D1427" i="1"/>
  <c r="C1427" i="1"/>
  <c r="D1426" i="1"/>
  <c r="H1426" i="1" s="1"/>
  <c r="C1426" i="1"/>
  <c r="D1425" i="1"/>
  <c r="C1425" i="1"/>
  <c r="H1425" i="1" s="1"/>
  <c r="G1423" i="1"/>
  <c r="D1423" i="1"/>
  <c r="C1423" i="1"/>
  <c r="H1423" i="1" s="1"/>
  <c r="D1422" i="1"/>
  <c r="C1422" i="1"/>
  <c r="H1421" i="1"/>
  <c r="D1421" i="1"/>
  <c r="G1421" i="1" s="1"/>
  <c r="C1421" i="1"/>
  <c r="H1420" i="1"/>
  <c r="G1420" i="1"/>
  <c r="D1420" i="1"/>
  <c r="C1420" i="1"/>
  <c r="D1419" i="1"/>
  <c r="C1419" i="1"/>
  <c r="D1418" i="1"/>
  <c r="C1418" i="1"/>
  <c r="D1417" i="1"/>
  <c r="C1417" i="1"/>
  <c r="D1416" i="1"/>
  <c r="C1416" i="1"/>
  <c r="H1415" i="1"/>
  <c r="D1415" i="1"/>
  <c r="C1415" i="1"/>
  <c r="G1415" i="1" s="1"/>
  <c r="H1414" i="1"/>
  <c r="D1414" i="1"/>
  <c r="C1414" i="1"/>
  <c r="D1413" i="1"/>
  <c r="C1413" i="1"/>
  <c r="H1413" i="1" s="1"/>
  <c r="D1412" i="1"/>
  <c r="C1412" i="1"/>
  <c r="D1411" i="1"/>
  <c r="C1411" i="1"/>
  <c r="D1410" i="1"/>
  <c r="H1410" i="1" s="1"/>
  <c r="C1410" i="1"/>
  <c r="D1409" i="1"/>
  <c r="H1408" i="1"/>
  <c r="D1408" i="1"/>
  <c r="G1408" i="1" s="1"/>
  <c r="C1408" i="1"/>
  <c r="D1407" i="1"/>
  <c r="C1407" i="1"/>
  <c r="G1407" i="1" s="1"/>
  <c r="D1406" i="1"/>
  <c r="G1405" i="1"/>
  <c r="D1405" i="1"/>
  <c r="C1405" i="1"/>
  <c r="H1405" i="1" s="1"/>
  <c r="H1404" i="1"/>
  <c r="D1404" i="1"/>
  <c r="C1404" i="1"/>
  <c r="G1404" i="1" s="1"/>
  <c r="H1403" i="1"/>
  <c r="D1403" i="1"/>
  <c r="C1403" i="1"/>
  <c r="G1403" i="1" s="1"/>
  <c r="D1402" i="1"/>
  <c r="D1401" i="1"/>
  <c r="H1400" i="1"/>
  <c r="G1400" i="1"/>
  <c r="D1400" i="1"/>
  <c r="C1400" i="1"/>
  <c r="D1399" i="1"/>
  <c r="C1399" i="1"/>
  <c r="G1399" i="1" s="1"/>
  <c r="D1398" i="1"/>
  <c r="C1398" i="1"/>
  <c r="D1397" i="1"/>
  <c r="C1397" i="1"/>
  <c r="D1396" i="1"/>
  <c r="G1396" i="1" s="1"/>
  <c r="C1396" i="1"/>
  <c r="D1395" i="1"/>
  <c r="G1395" i="1" s="1"/>
  <c r="C1395" i="1"/>
  <c r="D1394" i="1"/>
  <c r="C1394" i="1"/>
  <c r="D1393" i="1"/>
  <c r="C1393" i="1"/>
  <c r="G1392" i="1"/>
  <c r="D1392" i="1"/>
  <c r="C1392" i="1"/>
  <c r="H1392" i="1" s="1"/>
  <c r="D1391" i="1"/>
  <c r="C1391" i="1"/>
  <c r="G1391" i="1" s="1"/>
  <c r="D1390" i="1"/>
  <c r="H1390" i="1" s="1"/>
  <c r="C1390" i="1"/>
  <c r="H1389" i="1"/>
  <c r="D1389" i="1"/>
  <c r="C1389" i="1"/>
  <c r="G1389" i="1" s="1"/>
  <c r="H1388" i="1"/>
  <c r="D1388" i="1"/>
  <c r="G1388" i="1" s="1"/>
  <c r="C1388" i="1"/>
  <c r="D1387" i="1"/>
  <c r="C1387" i="1"/>
  <c r="H1386" i="1"/>
  <c r="D1386" i="1"/>
  <c r="C1386" i="1"/>
  <c r="H1385" i="1"/>
  <c r="D1385" i="1"/>
  <c r="C1385" i="1"/>
  <c r="G1385" i="1" s="1"/>
  <c r="D1384" i="1"/>
  <c r="C1384" i="1"/>
  <c r="D1383" i="1"/>
  <c r="C1383" i="1"/>
  <c r="D1382" i="1"/>
  <c r="C1382" i="1"/>
  <c r="D1381" i="1"/>
  <c r="C1381" i="1"/>
  <c r="D1380" i="1"/>
  <c r="C1380" i="1"/>
  <c r="D1379" i="1"/>
  <c r="C1379" i="1"/>
  <c r="D1378" i="1"/>
  <c r="C1378" i="1"/>
  <c r="H1378" i="1" s="1"/>
  <c r="D1377" i="1"/>
  <c r="C1377" i="1"/>
  <c r="D1376" i="1"/>
  <c r="C1376" i="1"/>
  <c r="G1375" i="1"/>
  <c r="D1375" i="1"/>
  <c r="C1375" i="1"/>
  <c r="H1375" i="1" s="1"/>
  <c r="D1374" i="1"/>
  <c r="H1374" i="1" s="1"/>
  <c r="C1374" i="1"/>
  <c r="D1373" i="1"/>
  <c r="H1373" i="1" s="1"/>
  <c r="C1373" i="1"/>
  <c r="D1372" i="1"/>
  <c r="C1372" i="1"/>
  <c r="H1372" i="1" s="1"/>
  <c r="H1371" i="1"/>
  <c r="G1371" i="1"/>
  <c r="D1371" i="1"/>
  <c r="C1371" i="1"/>
  <c r="D1370" i="1"/>
  <c r="C1370" i="1"/>
  <c r="H1369" i="1"/>
  <c r="D1369" i="1"/>
  <c r="C1369" i="1"/>
  <c r="G1369" i="1" s="1"/>
  <c r="D1368" i="1"/>
  <c r="C1368" i="1"/>
  <c r="G1367" i="1"/>
  <c r="D1367" i="1"/>
  <c r="H1367" i="1" s="1"/>
  <c r="C1367" i="1"/>
  <c r="D1366" i="1"/>
  <c r="H1366" i="1" s="1"/>
  <c r="C1366" i="1"/>
  <c r="H1365" i="1"/>
  <c r="D1365" i="1"/>
  <c r="C1365" i="1"/>
  <c r="G1365" i="1" s="1"/>
  <c r="D1364" i="1"/>
  <c r="C1364" i="1"/>
  <c r="D1363" i="1"/>
  <c r="C1363" i="1"/>
  <c r="D1362" i="1"/>
  <c r="C1362" i="1"/>
  <c r="D1361" i="1"/>
  <c r="G1361" i="1" s="1"/>
  <c r="C1361" i="1"/>
  <c r="D1360" i="1"/>
  <c r="C1360" i="1"/>
  <c r="H1359" i="1"/>
  <c r="D1359" i="1"/>
  <c r="C1359" i="1"/>
  <c r="G1359" i="1" s="1"/>
  <c r="D1358" i="1"/>
  <c r="C1358" i="1"/>
  <c r="D1357" i="1"/>
  <c r="C1357" i="1"/>
  <c r="H1356" i="1"/>
  <c r="G1356" i="1"/>
  <c r="D1356" i="1"/>
  <c r="C1356" i="1"/>
  <c r="D1355" i="1"/>
  <c r="H1355" i="1" s="1"/>
  <c r="C1355" i="1"/>
  <c r="D1354" i="1"/>
  <c r="C1354" i="1"/>
  <c r="D1353" i="1"/>
  <c r="C1353" i="1"/>
  <c r="D1352" i="1"/>
  <c r="C1352" i="1"/>
  <c r="G1351" i="1"/>
  <c r="D1351" i="1"/>
  <c r="H1351" i="1" s="1"/>
  <c r="C1351" i="1"/>
  <c r="G1350" i="1"/>
  <c r="D1350" i="1"/>
  <c r="C1350" i="1"/>
  <c r="H1350" i="1" s="1"/>
  <c r="D1349" i="1"/>
  <c r="C1349" i="1"/>
  <c r="D1348" i="1"/>
  <c r="C1348" i="1"/>
  <c r="D1347" i="1"/>
  <c r="C1347" i="1"/>
  <c r="D1346" i="1"/>
  <c r="C1346" i="1"/>
  <c r="D1345" i="1"/>
  <c r="H1345" i="1" s="1"/>
  <c r="C1345" i="1"/>
  <c r="D1344" i="1"/>
  <c r="C1344" i="1"/>
  <c r="D1343" i="1"/>
  <c r="C1343" i="1"/>
  <c r="D1342" i="1"/>
  <c r="C1342" i="1"/>
  <c r="H1341" i="1"/>
  <c r="G1341" i="1"/>
  <c r="D1341" i="1"/>
  <c r="C1341" i="1"/>
  <c r="D1340" i="1"/>
  <c r="C1340" i="1"/>
  <c r="D1339" i="1"/>
  <c r="C1339" i="1"/>
  <c r="D1338" i="1"/>
  <c r="G1338" i="1" s="1"/>
  <c r="C1338" i="1"/>
  <c r="G1337" i="1"/>
  <c r="D1337" i="1"/>
  <c r="H1337" i="1" s="1"/>
  <c r="C1337" i="1"/>
  <c r="D1336" i="1"/>
  <c r="C1336" i="1"/>
  <c r="H1335" i="1"/>
  <c r="G1335" i="1"/>
  <c r="D1335" i="1"/>
  <c r="C1335" i="1"/>
  <c r="D1334" i="1"/>
  <c r="C1334" i="1"/>
  <c r="H1333" i="1"/>
  <c r="D1333" i="1"/>
  <c r="C1333" i="1"/>
  <c r="G1333" i="1" s="1"/>
  <c r="H1332" i="1"/>
  <c r="G1332" i="1"/>
  <c r="D1332" i="1"/>
  <c r="C1332" i="1"/>
  <c r="H1331" i="1"/>
  <c r="G1331" i="1"/>
  <c r="D1331" i="1"/>
  <c r="C1331" i="1"/>
  <c r="D1330" i="1"/>
  <c r="C1330" i="1"/>
  <c r="H1330" i="1" s="1"/>
  <c r="H1329" i="1"/>
  <c r="D1329" i="1"/>
  <c r="C1329" i="1"/>
  <c r="D1328" i="1"/>
  <c r="C1328" i="1"/>
  <c r="D1327" i="1"/>
  <c r="H1327" i="1" s="1"/>
  <c r="C1327" i="1"/>
  <c r="H1326" i="1"/>
  <c r="G1326" i="1"/>
  <c r="D1326" i="1"/>
  <c r="C1326" i="1"/>
  <c r="D1325" i="1"/>
  <c r="C1325" i="1"/>
  <c r="D1324" i="1"/>
  <c r="C1324" i="1"/>
  <c r="G1323" i="1"/>
  <c r="D1323" i="1"/>
  <c r="C1323" i="1"/>
  <c r="H1323" i="1" s="1"/>
  <c r="D1322" i="1"/>
  <c r="C1322" i="1"/>
  <c r="G1321" i="1"/>
  <c r="D1321" i="1"/>
  <c r="C1321" i="1"/>
  <c r="H1321" i="1" s="1"/>
  <c r="D1320" i="1"/>
  <c r="H1320" i="1" s="1"/>
  <c r="C1320" i="1"/>
  <c r="D1319" i="1"/>
  <c r="C1319" i="1"/>
  <c r="D1318" i="1"/>
  <c r="C1318" i="1"/>
  <c r="H1317" i="1"/>
  <c r="G1317" i="1"/>
  <c r="D1317" i="1"/>
  <c r="C1317" i="1"/>
  <c r="D1316" i="1"/>
  <c r="C1316" i="1"/>
  <c r="H1316" i="1" s="1"/>
  <c r="D1315" i="1"/>
  <c r="C1315" i="1"/>
  <c r="H1314" i="1"/>
  <c r="D1314" i="1"/>
  <c r="C1314" i="1"/>
  <c r="G1314" i="1" s="1"/>
  <c r="D1313" i="1"/>
  <c r="C1313" i="1"/>
  <c r="D1312" i="1"/>
  <c r="C1312" i="1"/>
  <c r="D1311" i="1"/>
  <c r="C1311" i="1"/>
  <c r="D1310" i="1"/>
  <c r="C1310" i="1"/>
  <c r="G1310" i="1" s="1"/>
  <c r="D1309" i="1"/>
  <c r="C1309" i="1"/>
  <c r="D1308" i="1"/>
  <c r="C1308" i="1"/>
  <c r="H1307" i="1"/>
  <c r="G1307" i="1"/>
  <c r="D1307" i="1"/>
  <c r="C1307" i="1"/>
  <c r="D1306" i="1"/>
  <c r="C1306" i="1"/>
  <c r="G1306" i="1" s="1"/>
  <c r="D1305" i="1"/>
  <c r="C1305" i="1"/>
  <c r="H1304" i="1"/>
  <c r="D1304" i="1"/>
  <c r="C1304" i="1"/>
  <c r="G1304" i="1" s="1"/>
  <c r="H1303" i="1"/>
  <c r="G1303" i="1"/>
  <c r="D1303" i="1"/>
  <c r="C1303" i="1"/>
  <c r="D1302" i="1"/>
  <c r="C1302" i="1"/>
  <c r="H1301" i="1"/>
  <c r="G1301" i="1"/>
  <c r="D1301" i="1"/>
  <c r="C1301" i="1"/>
  <c r="H1300" i="1"/>
  <c r="G1300" i="1"/>
  <c r="D1300" i="1"/>
  <c r="C1300" i="1"/>
  <c r="D1299" i="1"/>
  <c r="C1299" i="1"/>
  <c r="G1298" i="1"/>
  <c r="D1298" i="1"/>
  <c r="C1298" i="1"/>
  <c r="H1298" i="1" s="1"/>
  <c r="H1297" i="1"/>
  <c r="D1297" i="1"/>
  <c r="C1297" i="1"/>
  <c r="G1297" i="1" s="1"/>
  <c r="D1296" i="1"/>
  <c r="C1296" i="1"/>
  <c r="D1294" i="1"/>
  <c r="C1294" i="1"/>
  <c r="D1293" i="1"/>
  <c r="C1293" i="1"/>
  <c r="D1292" i="1"/>
  <c r="C1292" i="1"/>
  <c r="D1291" i="1"/>
  <c r="C1291" i="1"/>
  <c r="D1290" i="1"/>
  <c r="C1290" i="1"/>
  <c r="H1289" i="1"/>
  <c r="D1289" i="1"/>
  <c r="C1289" i="1"/>
  <c r="G1289" i="1" s="1"/>
  <c r="H1288" i="1"/>
  <c r="G1288" i="1"/>
  <c r="D1288" i="1"/>
  <c r="C1288" i="1"/>
  <c r="D1287" i="1"/>
  <c r="C1287" i="1"/>
  <c r="H1286" i="1"/>
  <c r="G1286" i="1"/>
  <c r="D1286" i="1"/>
  <c r="C1286" i="1"/>
  <c r="H1285" i="1"/>
  <c r="G1285" i="1"/>
  <c r="D1285" i="1"/>
  <c r="C1285" i="1"/>
  <c r="D1284" i="1"/>
  <c r="C1284" i="1"/>
  <c r="H1283" i="1"/>
  <c r="D1283" i="1"/>
  <c r="C1283" i="1"/>
  <c r="G1283" i="1" s="1"/>
  <c r="G1282" i="1"/>
  <c r="D1282" i="1"/>
  <c r="C1282" i="1"/>
  <c r="H1282" i="1" s="1"/>
  <c r="D1281" i="1"/>
  <c r="G1281" i="1" s="1"/>
  <c r="C1281" i="1"/>
  <c r="D1280" i="1"/>
  <c r="C1280" i="1"/>
  <c r="G1280" i="1" s="1"/>
  <c r="D1279" i="1"/>
  <c r="C1279" i="1"/>
  <c r="C1278" i="1"/>
  <c r="H1277" i="1"/>
  <c r="G1277" i="1"/>
  <c r="D1277" i="1"/>
  <c r="C1277" i="1"/>
  <c r="D1276" i="1"/>
  <c r="H1276" i="1" s="1"/>
  <c r="C1276" i="1"/>
  <c r="D1275" i="1"/>
  <c r="C1275" i="1"/>
  <c r="D1274" i="1"/>
  <c r="H1274" i="1" s="1"/>
  <c r="C1274" i="1"/>
  <c r="H1273" i="1"/>
  <c r="D1273" i="1"/>
  <c r="C1273" i="1"/>
  <c r="G1273" i="1" s="1"/>
  <c r="D1272" i="1"/>
  <c r="C1272" i="1"/>
  <c r="D1271" i="1"/>
  <c r="C1271" i="1"/>
  <c r="H1270" i="1"/>
  <c r="G1270" i="1"/>
  <c r="D1270" i="1"/>
  <c r="C1270" i="1"/>
  <c r="D1269" i="1"/>
  <c r="H1269" i="1" s="1"/>
  <c r="C1269" i="1"/>
  <c r="D1268" i="1"/>
  <c r="C1268" i="1"/>
  <c r="H1267" i="1"/>
  <c r="G1267" i="1"/>
  <c r="D1267" i="1"/>
  <c r="C1267" i="1"/>
  <c r="D1266" i="1"/>
  <c r="C1266" i="1"/>
  <c r="H1266" i="1" s="1"/>
  <c r="D1265" i="1"/>
  <c r="H1265" i="1" s="1"/>
  <c r="C1265" i="1"/>
  <c r="G1265" i="1" s="1"/>
  <c r="D1264" i="1"/>
  <c r="D1263" i="1"/>
  <c r="H1263" i="1" s="1"/>
  <c r="C1263" i="1"/>
  <c r="D1262" i="1"/>
  <c r="C1262" i="1"/>
  <c r="D1261" i="1"/>
  <c r="C1261" i="1"/>
  <c r="H1261" i="1" s="1"/>
  <c r="G1258" i="1"/>
  <c r="D1258" i="1"/>
  <c r="H1258" i="1" s="1"/>
  <c r="C1258" i="1"/>
  <c r="D1257" i="1"/>
  <c r="C1257" i="1"/>
  <c r="D1256" i="1"/>
  <c r="C1256" i="1"/>
  <c r="H1254" i="1"/>
  <c r="D1254" i="1"/>
  <c r="C1254" i="1"/>
  <c r="G1254" i="1" s="1"/>
  <c r="D1253" i="1"/>
  <c r="C1253" i="1"/>
  <c r="G1253" i="1" s="1"/>
  <c r="D1252" i="1"/>
  <c r="C1252" i="1"/>
  <c r="D1251" i="1"/>
  <c r="C1251" i="1"/>
  <c r="D1250" i="1"/>
  <c r="C1250" i="1"/>
  <c r="D1249" i="1"/>
  <c r="C1249" i="1"/>
  <c r="G1249" i="1" s="1"/>
  <c r="H1248" i="1"/>
  <c r="G1248" i="1"/>
  <c r="D1248" i="1"/>
  <c r="C1248" i="1"/>
  <c r="H1247" i="1"/>
  <c r="D1247" i="1"/>
  <c r="C1247" i="1"/>
  <c r="G1247" i="1" s="1"/>
  <c r="H1246" i="1"/>
  <c r="G1246" i="1"/>
  <c r="D1246" i="1"/>
  <c r="C1246" i="1"/>
  <c r="H1245" i="1"/>
  <c r="G1245" i="1"/>
  <c r="D1245" i="1"/>
  <c r="C1245" i="1"/>
  <c r="D1244" i="1"/>
  <c r="H1244" i="1" s="1"/>
  <c r="C1244" i="1"/>
  <c r="D1243" i="1"/>
  <c r="C1243" i="1"/>
  <c r="H1242" i="1"/>
  <c r="G1242" i="1"/>
  <c r="D1242" i="1"/>
  <c r="C1242" i="1"/>
  <c r="D1240" i="1"/>
  <c r="C1240" i="1"/>
  <c r="D1239" i="1"/>
  <c r="C1239" i="1"/>
  <c r="D1238" i="1"/>
  <c r="C1238" i="1"/>
  <c r="H1237" i="1"/>
  <c r="G1237" i="1"/>
  <c r="D1237" i="1"/>
  <c r="C1237" i="1"/>
  <c r="D1236" i="1"/>
  <c r="C1236" i="1"/>
  <c r="H1235" i="1"/>
  <c r="G1235" i="1"/>
  <c r="D1235" i="1"/>
  <c r="C1235" i="1"/>
  <c r="H1234" i="1"/>
  <c r="D1234" i="1"/>
  <c r="C1234" i="1"/>
  <c r="G1234" i="1" s="1"/>
  <c r="H1233" i="1"/>
  <c r="G1233" i="1"/>
  <c r="D1233" i="1"/>
  <c r="C1233" i="1"/>
  <c r="H1232" i="1"/>
  <c r="G1232" i="1"/>
  <c r="D1232" i="1"/>
  <c r="C1232" i="1"/>
  <c r="D1231" i="1"/>
  <c r="C1231" i="1"/>
  <c r="H1230" i="1"/>
  <c r="D1230" i="1"/>
  <c r="G1230" i="1" s="1"/>
  <c r="C1230" i="1"/>
  <c r="D1229" i="1"/>
  <c r="H1229" i="1" s="1"/>
  <c r="C1229" i="1"/>
  <c r="D1228" i="1"/>
  <c r="C1228" i="1"/>
  <c r="H1227" i="1"/>
  <c r="G1227" i="1"/>
  <c r="D1227" i="1"/>
  <c r="C1227" i="1"/>
  <c r="D1226" i="1"/>
  <c r="H1226" i="1" s="1"/>
  <c r="C1226" i="1"/>
  <c r="H1225" i="1"/>
  <c r="D1225" i="1"/>
  <c r="C1225" i="1"/>
  <c r="G1225" i="1" s="1"/>
  <c r="H1224" i="1"/>
  <c r="D1224" i="1"/>
  <c r="C1224" i="1"/>
  <c r="G1224" i="1" s="1"/>
  <c r="D1222" i="1"/>
  <c r="G1222" i="1" s="1"/>
  <c r="C1222" i="1"/>
  <c r="D1221" i="1"/>
  <c r="H1221" i="1" s="1"/>
  <c r="C1221" i="1"/>
  <c r="D1220" i="1"/>
  <c r="C1220" i="1"/>
  <c r="H1219" i="1"/>
  <c r="D1219" i="1"/>
  <c r="C1219" i="1"/>
  <c r="H1218" i="1"/>
  <c r="D1218" i="1"/>
  <c r="C1218" i="1"/>
  <c r="D1217" i="1"/>
  <c r="C1217" i="1"/>
  <c r="D1216" i="1"/>
  <c r="C1216" i="1"/>
  <c r="H1215" i="1"/>
  <c r="G1215" i="1"/>
  <c r="D1215" i="1"/>
  <c r="D1214" i="1"/>
  <c r="C1214" i="1"/>
  <c r="G1214" i="1" s="1"/>
  <c r="D1213" i="1"/>
  <c r="C1213" i="1"/>
  <c r="H1212" i="1"/>
  <c r="D1212" i="1"/>
  <c r="C1212" i="1"/>
  <c r="G1211" i="1"/>
  <c r="D1211" i="1"/>
  <c r="C1211" i="1"/>
  <c r="D1210" i="1"/>
  <c r="C1210" i="1"/>
  <c r="D1209" i="1"/>
  <c r="C1209" i="1"/>
  <c r="D1208" i="1"/>
  <c r="D1206" i="1"/>
  <c r="C1206" i="1"/>
  <c r="D1205" i="1"/>
  <c r="C1205" i="1"/>
  <c r="H1204" i="1"/>
  <c r="D1204" i="1"/>
  <c r="C1204" i="1"/>
  <c r="G1204" i="1" s="1"/>
  <c r="D1203" i="1"/>
  <c r="H1203" i="1" s="1"/>
  <c r="C1203" i="1"/>
  <c r="D1202" i="1"/>
  <c r="C1202" i="1"/>
  <c r="C1201" i="1"/>
  <c r="H1200" i="1"/>
  <c r="G1200" i="1"/>
  <c r="D1200" i="1"/>
  <c r="C1200" i="1"/>
  <c r="D1199" i="1"/>
  <c r="C1199" i="1"/>
  <c r="H1198" i="1"/>
  <c r="D1198" i="1"/>
  <c r="C1198" i="1"/>
  <c r="G1198" i="1" s="1"/>
  <c r="D1197" i="1"/>
  <c r="C1197" i="1"/>
  <c r="D1196" i="1"/>
  <c r="H1196" i="1" s="1"/>
  <c r="C1196" i="1"/>
  <c r="D1195" i="1"/>
  <c r="G1195" i="1" s="1"/>
  <c r="C1195" i="1"/>
  <c r="D1194" i="1"/>
  <c r="C1194" i="1"/>
  <c r="D1193" i="1"/>
  <c r="C1193" i="1"/>
  <c r="D1192" i="1"/>
  <c r="C1192" i="1"/>
  <c r="D1191" i="1"/>
  <c r="C1191" i="1"/>
  <c r="H1191" i="1" s="1"/>
  <c r="D1190" i="1"/>
  <c r="C1190" i="1"/>
  <c r="H1190" i="1" s="1"/>
  <c r="D1189" i="1"/>
  <c r="H1189" i="1" s="1"/>
  <c r="C1189" i="1"/>
  <c r="G1188" i="1"/>
  <c r="D1188" i="1"/>
  <c r="C1188" i="1"/>
  <c r="H1188" i="1" s="1"/>
  <c r="D1187" i="1"/>
  <c r="H1187" i="1" s="1"/>
  <c r="C1187" i="1"/>
  <c r="D1186" i="1"/>
  <c r="G1186" i="1" s="1"/>
  <c r="C1186" i="1"/>
  <c r="H1185" i="1"/>
  <c r="D1185" i="1"/>
  <c r="C1185" i="1"/>
  <c r="H1184" i="1"/>
  <c r="D1184" i="1"/>
  <c r="C1184" i="1"/>
  <c r="G1184" i="1" s="1"/>
  <c r="D1183" i="1"/>
  <c r="C1183" i="1"/>
  <c r="C1182" i="1"/>
  <c r="D1179" i="1"/>
  <c r="C1179" i="1"/>
  <c r="D1178" i="1"/>
  <c r="C1178" i="1"/>
  <c r="D1177" i="1"/>
  <c r="C1177" i="1"/>
  <c r="D1176" i="1"/>
  <c r="H1175" i="1"/>
  <c r="G1175" i="1"/>
  <c r="D1175" i="1"/>
  <c r="C1175" i="1"/>
  <c r="D1174" i="1"/>
  <c r="C1174" i="1"/>
  <c r="D1173" i="1"/>
  <c r="C1173" i="1"/>
  <c r="H1172" i="1"/>
  <c r="G1172" i="1"/>
  <c r="D1172" i="1"/>
  <c r="C1172" i="1"/>
  <c r="H1171" i="1"/>
  <c r="G1171" i="1"/>
  <c r="D1171" i="1"/>
  <c r="C1171" i="1"/>
  <c r="C1170" i="1"/>
  <c r="H1169" i="1"/>
  <c r="D1169" i="1"/>
  <c r="C1169" i="1"/>
  <c r="D1168" i="1"/>
  <c r="C1168" i="1"/>
  <c r="H1168" i="1" s="1"/>
  <c r="H1167" i="1"/>
  <c r="D1167" i="1"/>
  <c r="C1167" i="1"/>
  <c r="G1167" i="1" s="1"/>
  <c r="D1166" i="1"/>
  <c r="C1166" i="1"/>
  <c r="H1165" i="1"/>
  <c r="D1165" i="1"/>
  <c r="C1165" i="1"/>
  <c r="G1165" i="1" s="1"/>
  <c r="D1164" i="1"/>
  <c r="H1164" i="1" s="1"/>
  <c r="C1164" i="1"/>
  <c r="D1163" i="1"/>
  <c r="C1163" i="1"/>
  <c r="H1162" i="1"/>
  <c r="D1162" i="1"/>
  <c r="C1162" i="1"/>
  <c r="G1162" i="1" s="1"/>
  <c r="D1161" i="1"/>
  <c r="C1161" i="1"/>
  <c r="D1160" i="1"/>
  <c r="C1160" i="1"/>
  <c r="H1159" i="1"/>
  <c r="D1159" i="1"/>
  <c r="C1159" i="1"/>
  <c r="D1158" i="1"/>
  <c r="C1158" i="1"/>
  <c r="D1157" i="1"/>
  <c r="C1157" i="1"/>
  <c r="H1156" i="1"/>
  <c r="G1156" i="1"/>
  <c r="D1156" i="1"/>
  <c r="C1156" i="1"/>
  <c r="C1155" i="1"/>
  <c r="D1154" i="1"/>
  <c r="H1154" i="1" s="1"/>
  <c r="C1154" i="1"/>
  <c r="G1153" i="1"/>
  <c r="D1153" i="1"/>
  <c r="C1153" i="1"/>
  <c r="H1153" i="1" s="1"/>
  <c r="D1151" i="1"/>
  <c r="C1151" i="1"/>
  <c r="H1150" i="1"/>
  <c r="G1150" i="1"/>
  <c r="D1150" i="1"/>
  <c r="C1150" i="1"/>
  <c r="H1149" i="1"/>
  <c r="D1149" i="1"/>
  <c r="C1149" i="1"/>
  <c r="D1148" i="1"/>
  <c r="C1148" i="1"/>
  <c r="D1147" i="1"/>
  <c r="C1147" i="1"/>
  <c r="H1146" i="1"/>
  <c r="G1146" i="1"/>
  <c r="D1146" i="1"/>
  <c r="C1146" i="1"/>
  <c r="H1145" i="1"/>
  <c r="G1145" i="1"/>
  <c r="D1145" i="1"/>
  <c r="C1145" i="1"/>
  <c r="D1144" i="1"/>
  <c r="C1144" i="1"/>
  <c r="H1143" i="1"/>
  <c r="G1143" i="1"/>
  <c r="D1143" i="1"/>
  <c r="C1143" i="1"/>
  <c r="H1142" i="1"/>
  <c r="G1142" i="1"/>
  <c r="D1142" i="1"/>
  <c r="C1142" i="1"/>
  <c r="D1139" i="1"/>
  <c r="C1139" i="1"/>
  <c r="D1138" i="1"/>
  <c r="C1138" i="1"/>
  <c r="D1137" i="1"/>
  <c r="C1137" i="1"/>
  <c r="D1136" i="1"/>
  <c r="C1136" i="1"/>
  <c r="H1136" i="1" s="1"/>
  <c r="D1135" i="1"/>
  <c r="C1135" i="1"/>
  <c r="D1134" i="1"/>
  <c r="C1134" i="1"/>
  <c r="H1133" i="1"/>
  <c r="D1133" i="1"/>
  <c r="C1133" i="1"/>
  <c r="G1133" i="1" s="1"/>
  <c r="H1131" i="1"/>
  <c r="D1131" i="1"/>
  <c r="C1131" i="1"/>
  <c r="D1130" i="1"/>
  <c r="C1130" i="1"/>
  <c r="H1129" i="1"/>
  <c r="D1129" i="1"/>
  <c r="C1129" i="1"/>
  <c r="D1128" i="1"/>
  <c r="C1128" i="1"/>
  <c r="G1127" i="1"/>
  <c r="D1127" i="1"/>
  <c r="C1127" i="1"/>
  <c r="H1127" i="1" s="1"/>
  <c r="H1126" i="1"/>
  <c r="G1126" i="1"/>
  <c r="D1126" i="1"/>
  <c r="C1126" i="1"/>
  <c r="D1125" i="1"/>
  <c r="G1125" i="1" s="1"/>
  <c r="C1125" i="1"/>
  <c r="G1123" i="1"/>
  <c r="D1123" i="1"/>
  <c r="C1123" i="1"/>
  <c r="D1122" i="1"/>
  <c r="C1122" i="1"/>
  <c r="G1121" i="1"/>
  <c r="D1121" i="1"/>
  <c r="C1121" i="1"/>
  <c r="H1121" i="1" s="1"/>
  <c r="G1120" i="1"/>
  <c r="D1120" i="1"/>
  <c r="C1120" i="1"/>
  <c r="D1119" i="1"/>
  <c r="C1119" i="1"/>
  <c r="D1118" i="1"/>
  <c r="C1118" i="1"/>
  <c r="G1117" i="1"/>
  <c r="D1117" i="1"/>
  <c r="H1117" i="1" s="1"/>
  <c r="C1117" i="1"/>
  <c r="D1116" i="1"/>
  <c r="C1116" i="1"/>
  <c r="D1115" i="1"/>
  <c r="C1115" i="1"/>
  <c r="D1114" i="1"/>
  <c r="C1114" i="1"/>
  <c r="D1113" i="1"/>
  <c r="C1113" i="1"/>
  <c r="D1112" i="1"/>
  <c r="C1112" i="1"/>
  <c r="H1111" i="1"/>
  <c r="D1111" i="1"/>
  <c r="C1111" i="1"/>
  <c r="G1111" i="1" s="1"/>
  <c r="D1110" i="1"/>
  <c r="C1110" i="1"/>
  <c r="D1109" i="1"/>
  <c r="C1109" i="1"/>
  <c r="G1109" i="1" s="1"/>
  <c r="G1108" i="1"/>
  <c r="D1108" i="1"/>
  <c r="H1108" i="1" s="1"/>
  <c r="C1108" i="1"/>
  <c r="D1107" i="1"/>
  <c r="C1107" i="1"/>
  <c r="H1106" i="1"/>
  <c r="G1106" i="1"/>
  <c r="D1106" i="1"/>
  <c r="C1106" i="1"/>
  <c r="D1105" i="1"/>
  <c r="C1105" i="1"/>
  <c r="D1104" i="1"/>
  <c r="C1104" i="1"/>
  <c r="H1103" i="1"/>
  <c r="G1103" i="1"/>
  <c r="D1103" i="1"/>
  <c r="C1103" i="1"/>
  <c r="D1102" i="1"/>
  <c r="C1102" i="1"/>
  <c r="D1101" i="1"/>
  <c r="C1101" i="1"/>
  <c r="D1100" i="1"/>
  <c r="C1100" i="1"/>
  <c r="G1100" i="1" s="1"/>
  <c r="D1099" i="1"/>
  <c r="H1099" i="1" s="1"/>
  <c r="C1099" i="1"/>
  <c r="D1098" i="1"/>
  <c r="C1098" i="1"/>
  <c r="H1098" i="1" s="1"/>
  <c r="D1097" i="1"/>
  <c r="C1097" i="1"/>
  <c r="H1096" i="1"/>
  <c r="D1096" i="1"/>
  <c r="C1096" i="1"/>
  <c r="G1096" i="1" s="1"/>
  <c r="D1095" i="1"/>
  <c r="C1095" i="1"/>
  <c r="D1094" i="1"/>
  <c r="C1094" i="1"/>
  <c r="C1093" i="1"/>
  <c r="D1092" i="1"/>
  <c r="C1092" i="1"/>
  <c r="H1092" i="1" s="1"/>
  <c r="D1091" i="1"/>
  <c r="C1091" i="1"/>
  <c r="D1090" i="1"/>
  <c r="H1090" i="1" s="1"/>
  <c r="C1090" i="1"/>
  <c r="H1089" i="1"/>
  <c r="D1089" i="1"/>
  <c r="C1089" i="1"/>
  <c r="G1089" i="1" s="1"/>
  <c r="H1088" i="1"/>
  <c r="G1088" i="1"/>
  <c r="D1088" i="1"/>
  <c r="C1088" i="1"/>
  <c r="D1087" i="1"/>
  <c r="G1087" i="1" s="1"/>
  <c r="C1087" i="1"/>
  <c r="H1086" i="1"/>
  <c r="D1086" i="1"/>
  <c r="C1086" i="1"/>
  <c r="G1086" i="1" s="1"/>
  <c r="D1085" i="1"/>
  <c r="G1085" i="1" s="1"/>
  <c r="C1085" i="1"/>
  <c r="H1084" i="1"/>
  <c r="D1084" i="1"/>
  <c r="C1084" i="1"/>
  <c r="D1083" i="1"/>
  <c r="C1083" i="1"/>
  <c r="D1082" i="1"/>
  <c r="C1082" i="1"/>
  <c r="D1081" i="1"/>
  <c r="G1081" i="1" s="1"/>
  <c r="C1081" i="1"/>
  <c r="H1080" i="1"/>
  <c r="G1080" i="1"/>
  <c r="D1080" i="1"/>
  <c r="C1080" i="1"/>
  <c r="D1079" i="1"/>
  <c r="C1079" i="1"/>
  <c r="H1078" i="1"/>
  <c r="D1078" i="1"/>
  <c r="C1078" i="1"/>
  <c r="G1078" i="1" s="1"/>
  <c r="H1077" i="1"/>
  <c r="D1077" i="1"/>
  <c r="C1077" i="1"/>
  <c r="G1077" i="1" s="1"/>
  <c r="D1076" i="1"/>
  <c r="D1075" i="1"/>
  <c r="D1073" i="1"/>
  <c r="G1073" i="1" s="1"/>
  <c r="C1073" i="1"/>
  <c r="D1072" i="1"/>
  <c r="C1072" i="1"/>
  <c r="H1071" i="1"/>
  <c r="G1071" i="1"/>
  <c r="D1071" i="1"/>
  <c r="C1071" i="1"/>
  <c r="D1070" i="1"/>
  <c r="C1070" i="1"/>
  <c r="D1069" i="1"/>
  <c r="C1069" i="1"/>
  <c r="G1069" i="1" s="1"/>
  <c r="G1068" i="1"/>
  <c r="D1068" i="1"/>
  <c r="C1068" i="1"/>
  <c r="H1067" i="1"/>
  <c r="D1067" i="1"/>
  <c r="C1067" i="1"/>
  <c r="G1067" i="1" s="1"/>
  <c r="G1066" i="1"/>
  <c r="D1066" i="1"/>
  <c r="H1066" i="1" s="1"/>
  <c r="C1066" i="1"/>
  <c r="H1065" i="1"/>
  <c r="G1065" i="1"/>
  <c r="D1065" i="1"/>
  <c r="C1065" i="1"/>
  <c r="D1064" i="1"/>
  <c r="C1064" i="1"/>
  <c r="H1063" i="1"/>
  <c r="D1063" i="1"/>
  <c r="C1063" i="1"/>
  <c r="G1063" i="1" s="1"/>
  <c r="D1062" i="1"/>
  <c r="C1062" i="1"/>
  <c r="D1061" i="1"/>
  <c r="C1061" i="1"/>
  <c r="D1060" i="1"/>
  <c r="G1060" i="1" s="1"/>
  <c r="C1060" i="1"/>
  <c r="D1059" i="1"/>
  <c r="C1059" i="1"/>
  <c r="D1058" i="1"/>
  <c r="C1058" i="1"/>
  <c r="D1057" i="1"/>
  <c r="C1057" i="1"/>
  <c r="H1056" i="1"/>
  <c r="G1056" i="1"/>
  <c r="D1056" i="1"/>
  <c r="C1056" i="1"/>
  <c r="D1055" i="1"/>
  <c r="C1055" i="1"/>
  <c r="D1054" i="1"/>
  <c r="C1054" i="1"/>
  <c r="H1053" i="1"/>
  <c r="G1053" i="1"/>
  <c r="D1053" i="1"/>
  <c r="C1053" i="1"/>
  <c r="H1052" i="1"/>
  <c r="G1052" i="1"/>
  <c r="D1052" i="1"/>
  <c r="C1052" i="1"/>
  <c r="D1051" i="1"/>
  <c r="C1051" i="1"/>
  <c r="D1049" i="1"/>
  <c r="C1049" i="1"/>
  <c r="G1049" i="1" s="1"/>
  <c r="G1048" i="1"/>
  <c r="D1048" i="1"/>
  <c r="C1048" i="1"/>
  <c r="H1048" i="1" s="1"/>
  <c r="D1047" i="1"/>
  <c r="H1047" i="1" s="1"/>
  <c r="C1047" i="1"/>
  <c r="D1046" i="1"/>
  <c r="C1046" i="1"/>
  <c r="D1045" i="1"/>
  <c r="C1045" i="1"/>
  <c r="D1044" i="1"/>
  <c r="C1044" i="1"/>
  <c r="H1043" i="1"/>
  <c r="G1043" i="1"/>
  <c r="D1043" i="1"/>
  <c r="C1043" i="1"/>
  <c r="D1042" i="1"/>
  <c r="C1042" i="1"/>
  <c r="D1041" i="1"/>
  <c r="C1041" i="1"/>
  <c r="G1041" i="1" s="1"/>
  <c r="D1040" i="1"/>
  <c r="H1040" i="1" s="1"/>
  <c r="D1039" i="1"/>
  <c r="C1039" i="1"/>
  <c r="H1038" i="1"/>
  <c r="G1038" i="1"/>
  <c r="D1038" i="1"/>
  <c r="C1038" i="1"/>
  <c r="H1037" i="1"/>
  <c r="G1037" i="1"/>
  <c r="D1037" i="1"/>
  <c r="C1037" i="1"/>
  <c r="D1036" i="1"/>
  <c r="H1036" i="1" s="1"/>
  <c r="C1036" i="1"/>
  <c r="G1035" i="1"/>
  <c r="D1035" i="1"/>
  <c r="C1035" i="1"/>
  <c r="D1034" i="1"/>
  <c r="H1034" i="1" s="1"/>
  <c r="C1034" i="1"/>
  <c r="D1033" i="1"/>
  <c r="C1033" i="1"/>
  <c r="D1032" i="1"/>
  <c r="C1032" i="1"/>
  <c r="G1031" i="1"/>
  <c r="D1031" i="1"/>
  <c r="H1031" i="1" s="1"/>
  <c r="C1031" i="1"/>
  <c r="D1030" i="1"/>
  <c r="C1030" i="1"/>
  <c r="G1030" i="1" s="1"/>
  <c r="D1029" i="1"/>
  <c r="C1029" i="1"/>
  <c r="D1028" i="1"/>
  <c r="C1028" i="1"/>
  <c r="D1027" i="1"/>
  <c r="C1027" i="1"/>
  <c r="D1026" i="1"/>
  <c r="C1026" i="1"/>
  <c r="G1026" i="1" s="1"/>
  <c r="H1025" i="1"/>
  <c r="G1025" i="1"/>
  <c r="D1025" i="1"/>
  <c r="C1025" i="1"/>
  <c r="C1024" i="1"/>
  <c r="H1023" i="1"/>
  <c r="D1023" i="1"/>
  <c r="C1023" i="1"/>
  <c r="D1022" i="1"/>
  <c r="C1022" i="1"/>
  <c r="H1021" i="1"/>
  <c r="D1021" i="1"/>
  <c r="C1021" i="1"/>
  <c r="G1021" i="1" s="1"/>
  <c r="G1020" i="1"/>
  <c r="D1020" i="1"/>
  <c r="H1020" i="1" s="1"/>
  <c r="C1020" i="1"/>
  <c r="D1019" i="1"/>
  <c r="C1019" i="1"/>
  <c r="C1018" i="1"/>
  <c r="D1016" i="1"/>
  <c r="H1016" i="1" s="1"/>
  <c r="C1016" i="1"/>
  <c r="D1015" i="1"/>
  <c r="H1015" i="1" s="1"/>
  <c r="C1015" i="1"/>
  <c r="D1014" i="1"/>
  <c r="C1014" i="1"/>
  <c r="H1013" i="1"/>
  <c r="G1013" i="1"/>
  <c r="D1013" i="1"/>
  <c r="C1013" i="1"/>
  <c r="D1010" i="1"/>
  <c r="C1010" i="1"/>
  <c r="H1010" i="1" s="1"/>
  <c r="H1009" i="1"/>
  <c r="D1009" i="1"/>
  <c r="C1009" i="1"/>
  <c r="D1008" i="1"/>
  <c r="C1008" i="1"/>
  <c r="G1008" i="1" s="1"/>
  <c r="D1007" i="1"/>
  <c r="G1007" i="1" s="1"/>
  <c r="C1007" i="1"/>
  <c r="D1006" i="1"/>
  <c r="C1006" i="1"/>
  <c r="H1005" i="1"/>
  <c r="G1005" i="1"/>
  <c r="D1005" i="1"/>
  <c r="C1005" i="1"/>
  <c r="H1004" i="1"/>
  <c r="D1004" i="1"/>
  <c r="C1004" i="1"/>
  <c r="G1004" i="1" s="1"/>
  <c r="D1003" i="1"/>
  <c r="C1003" i="1"/>
  <c r="H1003" i="1" s="1"/>
  <c r="H1002" i="1"/>
  <c r="D1002" i="1"/>
  <c r="C1002" i="1"/>
  <c r="G1002" i="1" s="1"/>
  <c r="H1001" i="1"/>
  <c r="G1001" i="1"/>
  <c r="D1001" i="1"/>
  <c r="C1001" i="1"/>
  <c r="D1000" i="1"/>
  <c r="C1000" i="1"/>
  <c r="H999" i="1"/>
  <c r="D999" i="1"/>
  <c r="C999" i="1"/>
  <c r="D998" i="1"/>
  <c r="C998" i="1"/>
  <c r="H997" i="1"/>
  <c r="D997" i="1"/>
  <c r="C997" i="1"/>
  <c r="G997" i="1" s="1"/>
  <c r="H996" i="1"/>
  <c r="D996" i="1"/>
  <c r="G996" i="1" s="1"/>
  <c r="C996" i="1"/>
  <c r="G995" i="1"/>
  <c r="D995" i="1"/>
  <c r="C995" i="1"/>
  <c r="H995" i="1" s="1"/>
  <c r="D994" i="1"/>
  <c r="C994" i="1"/>
  <c r="G994" i="1" s="1"/>
  <c r="H993" i="1"/>
  <c r="G993" i="1"/>
  <c r="D993" i="1"/>
  <c r="C993" i="1"/>
  <c r="D992" i="1"/>
  <c r="C992" i="1"/>
  <c r="G991" i="1"/>
  <c r="D991" i="1"/>
  <c r="H991" i="1" s="1"/>
  <c r="C991" i="1"/>
  <c r="D990" i="1"/>
  <c r="C990" i="1"/>
  <c r="H989" i="1"/>
  <c r="D989" i="1"/>
  <c r="C989" i="1"/>
  <c r="G989" i="1" s="1"/>
  <c r="D988" i="1"/>
  <c r="H988" i="1" s="1"/>
  <c r="C988" i="1"/>
  <c r="D987" i="1"/>
  <c r="H987" i="1" s="1"/>
  <c r="C987" i="1"/>
  <c r="D986" i="1"/>
  <c r="C986" i="1"/>
  <c r="H985" i="1"/>
  <c r="G985" i="1"/>
  <c r="D985" i="1"/>
  <c r="C985" i="1"/>
  <c r="D984" i="1"/>
  <c r="C984" i="1"/>
  <c r="D983" i="1"/>
  <c r="C983" i="1"/>
  <c r="D982" i="1"/>
  <c r="G982" i="1" s="1"/>
  <c r="C982" i="1"/>
  <c r="D981" i="1"/>
  <c r="C981" i="1"/>
  <c r="G981" i="1" s="1"/>
  <c r="D980" i="1"/>
  <c r="C980" i="1"/>
  <c r="G980" i="1" s="1"/>
  <c r="D979" i="1"/>
  <c r="C979" i="1"/>
  <c r="H978" i="1"/>
  <c r="D978" i="1"/>
  <c r="G978" i="1" s="1"/>
  <c r="C978" i="1"/>
  <c r="G977" i="1"/>
  <c r="D977" i="1"/>
  <c r="C977" i="1"/>
  <c r="D976" i="1"/>
  <c r="C976" i="1"/>
  <c r="D975" i="1"/>
  <c r="C975" i="1"/>
  <c r="H974" i="1"/>
  <c r="D974" i="1"/>
  <c r="C974" i="1"/>
  <c r="G974" i="1" s="1"/>
  <c r="D973" i="1"/>
  <c r="H973" i="1" s="1"/>
  <c r="C973" i="1"/>
  <c r="D972" i="1"/>
  <c r="C972" i="1"/>
  <c r="H971" i="1"/>
  <c r="G971" i="1"/>
  <c r="D971" i="1"/>
  <c r="C971" i="1"/>
  <c r="D970" i="1"/>
  <c r="C970" i="1"/>
  <c r="D969" i="1"/>
  <c r="H969" i="1" s="1"/>
  <c r="C969" i="1"/>
  <c r="G968" i="1"/>
  <c r="D968" i="1"/>
  <c r="C968" i="1"/>
  <c r="H968" i="1" s="1"/>
  <c r="H967" i="1"/>
  <c r="G967" i="1"/>
  <c r="D967" i="1"/>
  <c r="C967" i="1"/>
  <c r="G966" i="1"/>
  <c r="D966" i="1"/>
  <c r="C966" i="1"/>
  <c r="H966" i="1" s="1"/>
  <c r="D965" i="1"/>
  <c r="G965" i="1" s="1"/>
  <c r="C965" i="1"/>
  <c r="D964" i="1"/>
  <c r="C964" i="1"/>
  <c r="G964" i="1" s="1"/>
  <c r="D963" i="1"/>
  <c r="C963" i="1"/>
  <c r="D962" i="1"/>
  <c r="C962" i="1"/>
  <c r="H962" i="1" s="1"/>
  <c r="H961" i="1"/>
  <c r="D961" i="1"/>
  <c r="C961" i="1"/>
  <c r="G961" i="1" s="1"/>
  <c r="D960" i="1"/>
  <c r="C960" i="1"/>
  <c r="H959" i="1"/>
  <c r="D959" i="1"/>
  <c r="C959" i="1"/>
  <c r="G959" i="1" s="1"/>
  <c r="H958" i="1"/>
  <c r="G958" i="1"/>
  <c r="D958" i="1"/>
  <c r="C958" i="1"/>
  <c r="D957" i="1"/>
  <c r="C957" i="1"/>
  <c r="D956" i="1"/>
  <c r="G956" i="1" s="1"/>
  <c r="C956" i="1"/>
  <c r="G955" i="1"/>
  <c r="D955" i="1"/>
  <c r="C955" i="1"/>
  <c r="H955" i="1" s="1"/>
  <c r="D954" i="1"/>
  <c r="C954" i="1"/>
  <c r="G953" i="1"/>
  <c r="D953" i="1"/>
  <c r="C953" i="1"/>
  <c r="H953" i="1" s="1"/>
  <c r="G952" i="1"/>
  <c r="D952" i="1"/>
  <c r="C952" i="1"/>
  <c r="D951" i="1"/>
  <c r="C951" i="1"/>
  <c r="H950" i="1"/>
  <c r="D950" i="1"/>
  <c r="G950" i="1" s="1"/>
  <c r="C950" i="1"/>
  <c r="H949" i="1"/>
  <c r="D949" i="1"/>
  <c r="C949" i="1"/>
  <c r="G949" i="1" s="1"/>
  <c r="D948" i="1"/>
  <c r="C948" i="1"/>
  <c r="H948" i="1" s="1"/>
  <c r="H947" i="1"/>
  <c r="D947" i="1"/>
  <c r="C947" i="1"/>
  <c r="G947" i="1" s="1"/>
  <c r="H946" i="1"/>
  <c r="D946" i="1"/>
  <c r="C946" i="1"/>
  <c r="G946" i="1" s="1"/>
  <c r="D945" i="1"/>
  <c r="H945" i="1" s="1"/>
  <c r="C945" i="1"/>
  <c r="D944" i="1"/>
  <c r="C944" i="1"/>
  <c r="H943" i="1"/>
  <c r="D943" i="1"/>
  <c r="C943" i="1"/>
  <c r="G943" i="1" s="1"/>
  <c r="G942" i="1"/>
  <c r="D942" i="1"/>
  <c r="H942" i="1" s="1"/>
  <c r="C942" i="1"/>
  <c r="D941" i="1"/>
  <c r="H941" i="1" s="1"/>
  <c r="C941" i="1"/>
  <c r="D940" i="1"/>
  <c r="C940" i="1"/>
  <c r="H940" i="1" s="1"/>
  <c r="H939" i="1"/>
  <c r="D939" i="1"/>
  <c r="C939" i="1"/>
  <c r="G939" i="1" s="1"/>
  <c r="H938" i="1"/>
  <c r="G938" i="1"/>
  <c r="D938" i="1"/>
  <c r="C938" i="1"/>
  <c r="D937" i="1"/>
  <c r="C937" i="1"/>
  <c r="G937" i="1" s="1"/>
  <c r="D936" i="1"/>
  <c r="G936" i="1" s="1"/>
  <c r="C936" i="1"/>
  <c r="H935" i="1"/>
  <c r="G935" i="1"/>
  <c r="D935" i="1"/>
  <c r="C935" i="1"/>
  <c r="D934" i="1"/>
  <c r="H934" i="1" s="1"/>
  <c r="C934" i="1"/>
  <c r="D933" i="1"/>
  <c r="C933" i="1"/>
  <c r="H932" i="1"/>
  <c r="G932" i="1"/>
  <c r="D932" i="1"/>
  <c r="C932" i="1"/>
  <c r="H931" i="1"/>
  <c r="D931" i="1"/>
  <c r="C931" i="1"/>
  <c r="G931" i="1" s="1"/>
  <c r="D930" i="1"/>
  <c r="C930" i="1"/>
  <c r="H929" i="1"/>
  <c r="D929" i="1"/>
  <c r="C929" i="1"/>
  <c r="G928" i="1"/>
  <c r="D928" i="1"/>
  <c r="C928" i="1"/>
  <c r="D927" i="1"/>
  <c r="C927" i="1"/>
  <c r="H926" i="1"/>
  <c r="G926" i="1"/>
  <c r="D926" i="1"/>
  <c r="C926" i="1"/>
  <c r="H925" i="1"/>
  <c r="D925" i="1"/>
  <c r="C925" i="1"/>
  <c r="G925" i="1" s="1"/>
  <c r="D924" i="1"/>
  <c r="C924" i="1"/>
  <c r="G924" i="1" s="1"/>
  <c r="D923" i="1"/>
  <c r="H923" i="1" s="1"/>
  <c r="C923" i="1"/>
  <c r="D922" i="1"/>
  <c r="C922" i="1"/>
  <c r="G922" i="1" s="1"/>
  <c r="G921" i="1"/>
  <c r="D921" i="1"/>
  <c r="C921" i="1"/>
  <c r="H920" i="1"/>
  <c r="D920" i="1"/>
  <c r="C920" i="1"/>
  <c r="G920" i="1" s="1"/>
  <c r="H919" i="1"/>
  <c r="D919" i="1"/>
  <c r="C919" i="1"/>
  <c r="G919" i="1" s="1"/>
  <c r="H918" i="1"/>
  <c r="G918" i="1"/>
  <c r="D918" i="1"/>
  <c r="C918" i="1"/>
  <c r="H917" i="1"/>
  <c r="G917" i="1"/>
  <c r="D917" i="1"/>
  <c r="C917" i="1"/>
  <c r="D916" i="1"/>
  <c r="C916" i="1"/>
  <c r="H916" i="1" s="1"/>
  <c r="H915" i="1"/>
  <c r="G915" i="1"/>
  <c r="D915" i="1"/>
  <c r="C915" i="1"/>
  <c r="D914" i="1"/>
  <c r="C914" i="1"/>
  <c r="H913" i="1"/>
  <c r="D913" i="1"/>
  <c r="G913" i="1" s="1"/>
  <c r="C913" i="1"/>
  <c r="H912" i="1"/>
  <c r="G912" i="1"/>
  <c r="D912" i="1"/>
  <c r="C912" i="1"/>
  <c r="D911" i="1"/>
  <c r="C911" i="1"/>
  <c r="D910" i="1"/>
  <c r="H910" i="1" s="1"/>
  <c r="C910" i="1"/>
  <c r="D909" i="1"/>
  <c r="H909" i="1" s="1"/>
  <c r="C909" i="1"/>
  <c r="D908" i="1"/>
  <c r="C908" i="1"/>
  <c r="G907" i="1"/>
  <c r="D907" i="1"/>
  <c r="C907" i="1"/>
  <c r="H906" i="1"/>
  <c r="G906" i="1"/>
  <c r="D906" i="1"/>
  <c r="C906" i="1"/>
  <c r="D905" i="1"/>
  <c r="G905" i="1" s="1"/>
  <c r="C905" i="1"/>
  <c r="H904" i="1"/>
  <c r="D904" i="1"/>
  <c r="C904" i="1"/>
  <c r="G904" i="1" s="1"/>
  <c r="H903" i="1"/>
  <c r="G903" i="1"/>
  <c r="D903" i="1"/>
  <c r="C903" i="1"/>
  <c r="D902" i="1"/>
  <c r="C902" i="1"/>
  <c r="H901" i="1"/>
  <c r="G901" i="1"/>
  <c r="D901" i="1"/>
  <c r="C901" i="1"/>
  <c r="D900" i="1"/>
  <c r="C900" i="1"/>
  <c r="D899" i="1"/>
  <c r="C899" i="1"/>
  <c r="D898" i="1"/>
  <c r="G898" i="1" s="1"/>
  <c r="C898" i="1"/>
  <c r="H897" i="1"/>
  <c r="G897" i="1"/>
  <c r="D897" i="1"/>
  <c r="C897" i="1"/>
  <c r="D896" i="1"/>
  <c r="G896" i="1" s="1"/>
  <c r="C896" i="1"/>
  <c r="H895" i="1"/>
  <c r="G895" i="1"/>
  <c r="D895" i="1"/>
  <c r="C895" i="1"/>
  <c r="D894" i="1"/>
  <c r="H894" i="1" s="1"/>
  <c r="C894" i="1"/>
  <c r="D893" i="1"/>
  <c r="C893" i="1"/>
  <c r="D892" i="1"/>
  <c r="G892" i="1" s="1"/>
  <c r="C892" i="1"/>
  <c r="D891" i="1"/>
  <c r="C891" i="1"/>
  <c r="G891" i="1" s="1"/>
  <c r="D890" i="1"/>
  <c r="C890" i="1"/>
  <c r="D889" i="1"/>
  <c r="C889" i="1"/>
  <c r="D888" i="1"/>
  <c r="C888" i="1"/>
  <c r="G888" i="1" s="1"/>
  <c r="D887" i="1"/>
  <c r="C887" i="1"/>
  <c r="D886" i="1"/>
  <c r="G886" i="1" s="1"/>
  <c r="C886" i="1"/>
  <c r="D885" i="1"/>
  <c r="C885" i="1"/>
  <c r="D884" i="1"/>
  <c r="H884" i="1" s="1"/>
  <c r="C884" i="1"/>
  <c r="D883" i="1"/>
  <c r="C883" i="1"/>
  <c r="G882" i="1"/>
  <c r="D882" i="1"/>
  <c r="C882" i="1"/>
  <c r="H882" i="1" s="1"/>
  <c r="D881" i="1"/>
  <c r="C881" i="1"/>
  <c r="H880" i="1"/>
  <c r="G880" i="1"/>
  <c r="D880" i="1"/>
  <c r="C880" i="1"/>
  <c r="D879" i="1"/>
  <c r="C879" i="1"/>
  <c r="H878" i="1"/>
  <c r="G878" i="1"/>
  <c r="D878" i="1"/>
  <c r="C878" i="1"/>
  <c r="H877" i="1"/>
  <c r="D877" i="1"/>
  <c r="C877" i="1"/>
  <c r="G877" i="1" s="1"/>
  <c r="G876" i="1"/>
  <c r="D876" i="1"/>
  <c r="C876" i="1"/>
  <c r="H876" i="1" s="1"/>
  <c r="D875" i="1"/>
  <c r="G875" i="1" s="1"/>
  <c r="C875" i="1"/>
  <c r="H874" i="1"/>
  <c r="D874" i="1"/>
  <c r="C874" i="1"/>
  <c r="G874" i="1" s="1"/>
  <c r="H873" i="1"/>
  <c r="G873" i="1"/>
  <c r="D873" i="1"/>
  <c r="C873" i="1"/>
  <c r="D872" i="1"/>
  <c r="C872" i="1"/>
  <c r="H871" i="1"/>
  <c r="G871" i="1"/>
  <c r="D871" i="1"/>
  <c r="C871" i="1"/>
  <c r="D870" i="1"/>
  <c r="C870" i="1"/>
  <c r="G870" i="1" s="1"/>
  <c r="H869" i="1"/>
  <c r="D869" i="1"/>
  <c r="C869" i="1"/>
  <c r="G869" i="1" s="1"/>
  <c r="D868" i="1"/>
  <c r="C868" i="1"/>
  <c r="D867" i="1"/>
  <c r="C867" i="1"/>
  <c r="D866" i="1"/>
  <c r="C866" i="1"/>
  <c r="H866" i="1" s="1"/>
  <c r="D865" i="1"/>
  <c r="G865" i="1" s="1"/>
  <c r="C865" i="1"/>
  <c r="H864" i="1"/>
  <c r="D864" i="1"/>
  <c r="C864" i="1"/>
  <c r="G864" i="1" s="1"/>
  <c r="H863" i="1"/>
  <c r="D863" i="1"/>
  <c r="C863" i="1"/>
  <c r="G863" i="1" s="1"/>
  <c r="H862" i="1"/>
  <c r="D862" i="1"/>
  <c r="G862" i="1" s="1"/>
  <c r="C862" i="1"/>
  <c r="G861" i="1"/>
  <c r="D861" i="1"/>
  <c r="C861" i="1"/>
  <c r="H861" i="1" s="1"/>
  <c r="D860" i="1"/>
  <c r="C860" i="1"/>
  <c r="G860" i="1" s="1"/>
  <c r="D859" i="1"/>
  <c r="H859" i="1" s="1"/>
  <c r="C859" i="1"/>
  <c r="D858" i="1"/>
  <c r="C858" i="1"/>
  <c r="H857" i="1"/>
  <c r="D857" i="1"/>
  <c r="C857" i="1"/>
  <c r="G857" i="1" s="1"/>
  <c r="D856" i="1"/>
  <c r="C856" i="1"/>
  <c r="D855" i="1"/>
  <c r="C855" i="1"/>
  <c r="H855" i="1" s="1"/>
  <c r="H854" i="1"/>
  <c r="D854" i="1"/>
  <c r="C854" i="1"/>
  <c r="D853" i="1"/>
  <c r="C853" i="1"/>
  <c r="D852" i="1"/>
  <c r="C852" i="1"/>
  <c r="H851" i="1"/>
  <c r="D851" i="1"/>
  <c r="G851" i="1" s="1"/>
  <c r="C851" i="1"/>
  <c r="D850" i="1"/>
  <c r="C850" i="1"/>
  <c r="D849" i="1"/>
  <c r="H849" i="1" s="1"/>
  <c r="C849" i="1"/>
  <c r="H848" i="1"/>
  <c r="D848" i="1"/>
  <c r="C848" i="1"/>
  <c r="G848" i="1" s="1"/>
  <c r="D847" i="1"/>
  <c r="C847" i="1"/>
  <c r="D846" i="1"/>
  <c r="C846" i="1"/>
  <c r="H846" i="1" s="1"/>
  <c r="H845" i="1"/>
  <c r="D845" i="1"/>
  <c r="C845" i="1"/>
  <c r="G845" i="1" s="1"/>
  <c r="D844" i="1"/>
  <c r="C844" i="1"/>
  <c r="D843" i="1"/>
  <c r="C843" i="1"/>
  <c r="H842" i="1"/>
  <c r="D842" i="1"/>
  <c r="C842" i="1"/>
  <c r="G842" i="1" s="1"/>
  <c r="D841" i="1"/>
  <c r="C841" i="1"/>
  <c r="D840" i="1"/>
  <c r="H840" i="1" s="1"/>
  <c r="C840" i="1"/>
  <c r="D839" i="1"/>
  <c r="C839" i="1"/>
  <c r="D838" i="1"/>
  <c r="C838" i="1"/>
  <c r="H838" i="1" s="1"/>
  <c r="H837" i="1"/>
  <c r="G837" i="1"/>
  <c r="D837" i="1"/>
  <c r="C837" i="1"/>
  <c r="H836" i="1"/>
  <c r="D836" i="1"/>
  <c r="C836" i="1"/>
  <c r="G836" i="1" s="1"/>
  <c r="D835" i="1"/>
  <c r="G835" i="1" s="1"/>
  <c r="C835" i="1"/>
  <c r="H835" i="1" s="1"/>
  <c r="H834" i="1"/>
  <c r="D834" i="1"/>
  <c r="C834" i="1"/>
  <c r="D833" i="1"/>
  <c r="C833" i="1"/>
  <c r="D832" i="1"/>
  <c r="H832" i="1" s="1"/>
  <c r="C832" i="1"/>
  <c r="D831" i="1"/>
  <c r="H831" i="1" s="1"/>
  <c r="C831" i="1"/>
  <c r="D830" i="1"/>
  <c r="C830" i="1"/>
  <c r="H830" i="1" s="1"/>
  <c r="H829" i="1"/>
  <c r="D829" i="1"/>
  <c r="C829" i="1"/>
  <c r="D828" i="1"/>
  <c r="C828" i="1"/>
  <c r="G827" i="1"/>
  <c r="D827" i="1"/>
  <c r="C827" i="1"/>
  <c r="D826" i="1"/>
  <c r="C826" i="1"/>
  <c r="D825" i="1"/>
  <c r="C825" i="1"/>
  <c r="G825" i="1" s="1"/>
  <c r="D824" i="1"/>
  <c r="C824" i="1"/>
  <c r="G824" i="1" s="1"/>
  <c r="H823" i="1"/>
  <c r="D823" i="1"/>
  <c r="C823" i="1"/>
  <c r="G823" i="1" s="1"/>
  <c r="D822" i="1"/>
  <c r="C822" i="1"/>
  <c r="H821" i="1"/>
  <c r="G821" i="1"/>
  <c r="D821" i="1"/>
  <c r="C821" i="1"/>
  <c r="D820" i="1"/>
  <c r="C820" i="1"/>
  <c r="D819" i="1"/>
  <c r="C819" i="1"/>
  <c r="H818" i="1"/>
  <c r="G818" i="1"/>
  <c r="D818" i="1"/>
  <c r="C818" i="1"/>
  <c r="D817" i="1"/>
  <c r="G817" i="1" s="1"/>
  <c r="C817" i="1"/>
  <c r="D816" i="1"/>
  <c r="C816" i="1"/>
  <c r="D815" i="1"/>
  <c r="C815" i="1"/>
  <c r="H814" i="1"/>
  <c r="D814" i="1"/>
  <c r="C814" i="1"/>
  <c r="D813" i="1"/>
  <c r="C813" i="1"/>
  <c r="D812" i="1"/>
  <c r="C812" i="1"/>
  <c r="H811" i="1"/>
  <c r="G811" i="1"/>
  <c r="D811" i="1"/>
  <c r="C811" i="1"/>
  <c r="D810" i="1"/>
  <c r="C810" i="1"/>
  <c r="D809" i="1"/>
  <c r="C809" i="1"/>
  <c r="G809" i="1" s="1"/>
  <c r="H808" i="1"/>
  <c r="D808" i="1"/>
  <c r="G808" i="1" s="1"/>
  <c r="C808" i="1"/>
  <c r="G807" i="1"/>
  <c r="D807" i="1"/>
  <c r="C807" i="1"/>
  <c r="H807" i="1" s="1"/>
  <c r="D806" i="1"/>
  <c r="H806" i="1" s="1"/>
  <c r="C806" i="1"/>
  <c r="G805" i="1"/>
  <c r="D805" i="1"/>
  <c r="C805" i="1"/>
  <c r="H804" i="1"/>
  <c r="G804" i="1"/>
  <c r="D804" i="1"/>
  <c r="C804" i="1"/>
  <c r="H803" i="1"/>
  <c r="G803" i="1"/>
  <c r="D803" i="1"/>
  <c r="C803" i="1"/>
  <c r="D802" i="1"/>
  <c r="G802" i="1" s="1"/>
  <c r="C802" i="1"/>
  <c r="G801" i="1"/>
  <c r="D801" i="1"/>
  <c r="C801" i="1"/>
  <c r="D800" i="1"/>
  <c r="C800" i="1"/>
  <c r="G800" i="1" s="1"/>
  <c r="D799" i="1"/>
  <c r="C799" i="1"/>
  <c r="H798" i="1"/>
  <c r="G798" i="1"/>
  <c r="D798" i="1"/>
  <c r="C798" i="1"/>
  <c r="D797" i="1"/>
  <c r="C797" i="1"/>
  <c r="D796" i="1"/>
  <c r="C796" i="1"/>
  <c r="H795" i="1"/>
  <c r="G795" i="1"/>
  <c r="D795" i="1"/>
  <c r="C795" i="1"/>
  <c r="D794" i="1"/>
  <c r="C794" i="1"/>
  <c r="D793" i="1"/>
  <c r="C793" i="1"/>
  <c r="D792" i="1"/>
  <c r="C792" i="1"/>
  <c r="D791" i="1"/>
  <c r="C791" i="1"/>
  <c r="G790" i="1"/>
  <c r="D790" i="1"/>
  <c r="C790" i="1"/>
  <c r="H789" i="1"/>
  <c r="G789" i="1"/>
  <c r="D789" i="1"/>
  <c r="C789" i="1"/>
  <c r="H788" i="1"/>
  <c r="G788" i="1"/>
  <c r="D788" i="1"/>
  <c r="C788" i="1"/>
  <c r="D787" i="1"/>
  <c r="C787" i="1"/>
  <c r="H786" i="1"/>
  <c r="G786" i="1"/>
  <c r="D786" i="1"/>
  <c r="C786" i="1"/>
  <c r="D785" i="1"/>
  <c r="C785" i="1"/>
  <c r="H784" i="1"/>
  <c r="G784" i="1"/>
  <c r="D784" i="1"/>
  <c r="C784" i="1"/>
  <c r="D783" i="1"/>
  <c r="C783" i="1"/>
  <c r="D782" i="1"/>
  <c r="C782" i="1"/>
  <c r="H782" i="1" s="1"/>
  <c r="H781" i="1"/>
  <c r="G781" i="1"/>
  <c r="D781" i="1"/>
  <c r="C781" i="1"/>
  <c r="D780" i="1"/>
  <c r="C780" i="1"/>
  <c r="G779" i="1"/>
  <c r="D779" i="1"/>
  <c r="C779" i="1"/>
  <c r="H778" i="1"/>
  <c r="D778" i="1"/>
  <c r="G778" i="1" s="1"/>
  <c r="C778" i="1"/>
  <c r="G777" i="1"/>
  <c r="D777" i="1"/>
  <c r="C777" i="1"/>
  <c r="D776" i="1"/>
  <c r="C776" i="1"/>
  <c r="D775" i="1"/>
  <c r="C775" i="1"/>
  <c r="H774" i="1"/>
  <c r="G774" i="1"/>
  <c r="D774" i="1"/>
  <c r="C774" i="1"/>
  <c r="D773" i="1"/>
  <c r="H773" i="1" s="1"/>
  <c r="C773" i="1"/>
  <c r="D772" i="1"/>
  <c r="C772" i="1"/>
  <c r="D771" i="1"/>
  <c r="H771" i="1" s="1"/>
  <c r="C771" i="1"/>
  <c r="D770" i="1"/>
  <c r="C770" i="1"/>
  <c r="G770" i="1" s="1"/>
  <c r="D769" i="1"/>
  <c r="H769" i="1" s="1"/>
  <c r="C769" i="1"/>
  <c r="H768" i="1"/>
  <c r="G768" i="1"/>
  <c r="D768" i="1"/>
  <c r="C768" i="1"/>
  <c r="D767" i="1"/>
  <c r="G767" i="1" s="1"/>
  <c r="C767" i="1"/>
  <c r="D766" i="1"/>
  <c r="C766" i="1"/>
  <c r="H765" i="1"/>
  <c r="G765" i="1"/>
  <c r="D765" i="1"/>
  <c r="C765" i="1"/>
  <c r="D764" i="1"/>
  <c r="C764" i="1"/>
  <c r="H763" i="1"/>
  <c r="D763" i="1"/>
  <c r="G763" i="1" s="1"/>
  <c r="C763" i="1"/>
  <c r="G762" i="1"/>
  <c r="D762" i="1"/>
  <c r="C762" i="1"/>
  <c r="D761" i="1"/>
  <c r="C761" i="1"/>
  <c r="H760" i="1"/>
  <c r="G760" i="1"/>
  <c r="D760" i="1"/>
  <c r="C760" i="1"/>
  <c r="D759" i="1"/>
  <c r="G759" i="1" s="1"/>
  <c r="C759" i="1"/>
  <c r="D758" i="1"/>
  <c r="H758" i="1" s="1"/>
  <c r="C758" i="1"/>
  <c r="D757" i="1"/>
  <c r="G757" i="1" s="1"/>
  <c r="C757" i="1"/>
  <c r="H756" i="1"/>
  <c r="G756" i="1"/>
  <c r="D756" i="1"/>
  <c r="C756" i="1"/>
  <c r="G755" i="1"/>
  <c r="D755" i="1"/>
  <c r="C755" i="1"/>
  <c r="D754" i="1"/>
  <c r="C754" i="1"/>
  <c r="D753" i="1"/>
  <c r="H753" i="1" s="1"/>
  <c r="C753" i="1"/>
  <c r="D752" i="1"/>
  <c r="C752" i="1"/>
  <c r="H752" i="1" s="1"/>
  <c r="H751" i="1"/>
  <c r="D751" i="1"/>
  <c r="C751" i="1"/>
  <c r="G751" i="1" s="1"/>
  <c r="H750" i="1"/>
  <c r="D750" i="1"/>
  <c r="C750" i="1"/>
  <c r="G750" i="1" s="1"/>
  <c r="D749" i="1"/>
  <c r="C749" i="1"/>
  <c r="D748" i="1"/>
  <c r="H748" i="1" s="1"/>
  <c r="C748" i="1"/>
  <c r="H747" i="1"/>
  <c r="D747" i="1"/>
  <c r="C747" i="1"/>
  <c r="D746" i="1"/>
  <c r="C746" i="1"/>
  <c r="H745" i="1"/>
  <c r="G745" i="1"/>
  <c r="D745" i="1"/>
  <c r="C745" i="1"/>
  <c r="H744" i="1"/>
  <c r="D744" i="1"/>
  <c r="C744" i="1"/>
  <c r="G744" i="1" s="1"/>
  <c r="H743" i="1"/>
  <c r="D743" i="1"/>
  <c r="G743" i="1" s="1"/>
  <c r="C743" i="1"/>
  <c r="D742" i="1"/>
  <c r="C742" i="1"/>
  <c r="H742" i="1" s="1"/>
  <c r="D741" i="1"/>
  <c r="C741" i="1"/>
  <c r="H741" i="1" s="1"/>
  <c r="H740" i="1"/>
  <c r="G740" i="1"/>
  <c r="D740" i="1"/>
  <c r="C740" i="1"/>
  <c r="D739" i="1"/>
  <c r="C739" i="1"/>
  <c r="D738" i="1"/>
  <c r="C738" i="1"/>
  <c r="H737" i="1"/>
  <c r="G737" i="1"/>
  <c r="D737" i="1"/>
  <c r="C737" i="1"/>
  <c r="H736" i="1"/>
  <c r="G736" i="1"/>
  <c r="D736" i="1"/>
  <c r="C736" i="1"/>
  <c r="D735" i="1"/>
  <c r="C735" i="1"/>
  <c r="D734" i="1"/>
  <c r="C734" i="1"/>
  <c r="D733" i="1"/>
  <c r="C733" i="1"/>
  <c r="D732" i="1"/>
  <c r="C732" i="1"/>
  <c r="G732" i="1" s="1"/>
  <c r="G731" i="1"/>
  <c r="D731" i="1"/>
  <c r="C731" i="1"/>
  <c r="H730" i="1"/>
  <c r="D730" i="1"/>
  <c r="C730" i="1"/>
  <c r="G730" i="1" s="1"/>
  <c r="H729" i="1"/>
  <c r="D729" i="1"/>
  <c r="C729" i="1"/>
  <c r="G729" i="1" s="1"/>
  <c r="G728" i="1"/>
  <c r="D728" i="1"/>
  <c r="H728" i="1" s="1"/>
  <c r="C728" i="1"/>
  <c r="D727" i="1"/>
  <c r="C727" i="1"/>
  <c r="H726" i="1"/>
  <c r="D726" i="1"/>
  <c r="C726" i="1"/>
  <c r="D725" i="1"/>
  <c r="H725" i="1" s="1"/>
  <c r="C725" i="1"/>
  <c r="H724" i="1"/>
  <c r="D724" i="1"/>
  <c r="C724" i="1"/>
  <c r="G724" i="1" s="1"/>
  <c r="D723" i="1"/>
  <c r="H723" i="1" s="1"/>
  <c r="C723" i="1"/>
  <c r="H722" i="1"/>
  <c r="G722" i="1"/>
  <c r="D722" i="1"/>
  <c r="C722" i="1"/>
  <c r="D721" i="1"/>
  <c r="C721" i="1"/>
  <c r="H720" i="1"/>
  <c r="G720" i="1"/>
  <c r="D720" i="1"/>
  <c r="C720" i="1"/>
  <c r="H719" i="1"/>
  <c r="D719" i="1"/>
  <c r="C719" i="1"/>
  <c r="G719" i="1" s="1"/>
  <c r="D718" i="1"/>
  <c r="C718" i="1"/>
  <c r="H717" i="1"/>
  <c r="G717" i="1"/>
  <c r="D717" i="1"/>
  <c r="C717" i="1"/>
  <c r="H716" i="1"/>
  <c r="G716" i="1"/>
  <c r="D716" i="1"/>
  <c r="C716" i="1"/>
  <c r="D715" i="1"/>
  <c r="C715" i="1"/>
  <c r="H714" i="1"/>
  <c r="D714" i="1"/>
  <c r="C714" i="1"/>
  <c r="G714" i="1" s="1"/>
  <c r="H713" i="1"/>
  <c r="D713" i="1"/>
  <c r="G713" i="1" s="1"/>
  <c r="C713" i="1"/>
  <c r="D712" i="1"/>
  <c r="C712" i="1"/>
  <c r="D711" i="1"/>
  <c r="C711" i="1"/>
  <c r="H711" i="1" s="1"/>
  <c r="G710" i="1"/>
  <c r="D710" i="1"/>
  <c r="C710" i="1"/>
  <c r="H710" i="1" s="1"/>
  <c r="D709" i="1"/>
  <c r="C709" i="1"/>
  <c r="G709" i="1" s="1"/>
  <c r="H708" i="1"/>
  <c r="G708" i="1"/>
  <c r="D708" i="1"/>
  <c r="C708" i="1"/>
  <c r="D707" i="1"/>
  <c r="C707" i="1"/>
  <c r="H707" i="1" s="1"/>
  <c r="H706" i="1"/>
  <c r="G706" i="1"/>
  <c r="D706" i="1"/>
  <c r="C706" i="1"/>
  <c r="D705" i="1"/>
  <c r="C705" i="1"/>
  <c r="D704" i="1"/>
  <c r="C704" i="1"/>
  <c r="H703" i="1"/>
  <c r="G703" i="1"/>
  <c r="D703" i="1"/>
  <c r="C703" i="1"/>
  <c r="D702" i="1"/>
  <c r="G702" i="1" s="1"/>
  <c r="C702" i="1"/>
  <c r="D701" i="1"/>
  <c r="C701" i="1"/>
  <c r="D700" i="1"/>
  <c r="C700" i="1"/>
  <c r="H699" i="1"/>
  <c r="D699" i="1"/>
  <c r="C699" i="1"/>
  <c r="G699" i="1" s="1"/>
  <c r="D698" i="1"/>
  <c r="H698" i="1" s="1"/>
  <c r="C698" i="1"/>
  <c r="D697" i="1"/>
  <c r="C697" i="1"/>
  <c r="H696" i="1"/>
  <c r="G696" i="1"/>
  <c r="D696" i="1"/>
  <c r="C696" i="1"/>
  <c r="D695" i="1"/>
  <c r="C695" i="1"/>
  <c r="D694" i="1"/>
  <c r="C694" i="1"/>
  <c r="H693" i="1"/>
  <c r="G693" i="1"/>
  <c r="D693" i="1"/>
  <c r="C693" i="1"/>
  <c r="H692" i="1"/>
  <c r="D692" i="1"/>
  <c r="C692" i="1"/>
  <c r="G692" i="1" s="1"/>
  <c r="H691" i="1"/>
  <c r="G691" i="1"/>
  <c r="D691" i="1"/>
  <c r="C691" i="1"/>
  <c r="D690" i="1"/>
  <c r="C690" i="1"/>
  <c r="H690" i="1" s="1"/>
  <c r="D689" i="1"/>
  <c r="C689" i="1"/>
  <c r="D688" i="1"/>
  <c r="H688" i="1" s="1"/>
  <c r="C688" i="1"/>
  <c r="H687" i="1"/>
  <c r="G687" i="1"/>
  <c r="D687" i="1"/>
  <c r="C687" i="1"/>
  <c r="H686" i="1"/>
  <c r="G686" i="1"/>
  <c r="D686" i="1"/>
  <c r="C686" i="1"/>
  <c r="H685" i="1"/>
  <c r="G685" i="1"/>
  <c r="D685" i="1"/>
  <c r="C685" i="1"/>
  <c r="D684" i="1"/>
  <c r="C684" i="1"/>
  <c r="H683" i="1"/>
  <c r="D683" i="1"/>
  <c r="G683" i="1" s="1"/>
  <c r="C683" i="1"/>
  <c r="H682" i="1"/>
  <c r="G682" i="1"/>
  <c r="D682" i="1"/>
  <c r="C682" i="1"/>
  <c r="G681" i="1"/>
  <c r="D681" i="1"/>
  <c r="C681" i="1"/>
  <c r="H681" i="1" s="1"/>
  <c r="H680" i="1"/>
  <c r="G680" i="1"/>
  <c r="D680" i="1"/>
  <c r="C680" i="1"/>
  <c r="H679" i="1"/>
  <c r="D679" i="1"/>
  <c r="C679" i="1"/>
  <c r="G679" i="1" s="1"/>
  <c r="G678" i="1"/>
  <c r="D678" i="1"/>
  <c r="H678" i="1" s="1"/>
  <c r="C678" i="1"/>
  <c r="H677" i="1"/>
  <c r="D677" i="1"/>
  <c r="C677" i="1"/>
  <c r="G677" i="1" s="1"/>
  <c r="D676" i="1"/>
  <c r="C676" i="1"/>
  <c r="D675" i="1"/>
  <c r="C675" i="1"/>
  <c r="H674" i="1"/>
  <c r="D674" i="1"/>
  <c r="C674" i="1"/>
  <c r="G674" i="1" s="1"/>
  <c r="G673" i="1"/>
  <c r="D673" i="1"/>
  <c r="H673" i="1" s="1"/>
  <c r="C673" i="1"/>
  <c r="G672" i="1"/>
  <c r="D672" i="1"/>
  <c r="C672" i="1"/>
  <c r="H672" i="1" s="1"/>
  <c r="H671" i="1"/>
  <c r="D671" i="1"/>
  <c r="C671" i="1"/>
  <c r="G671" i="1" s="1"/>
  <c r="D670" i="1"/>
  <c r="C670" i="1"/>
  <c r="G670" i="1" s="1"/>
  <c r="H669" i="1"/>
  <c r="D669" i="1"/>
  <c r="C669" i="1"/>
  <c r="G669" i="1" s="1"/>
  <c r="D668" i="1"/>
  <c r="C668" i="1"/>
  <c r="D667" i="1"/>
  <c r="C667" i="1"/>
  <c r="H667" i="1" s="1"/>
  <c r="H666" i="1"/>
  <c r="G666" i="1"/>
  <c r="D666" i="1"/>
  <c r="C666" i="1"/>
  <c r="H665" i="1"/>
  <c r="G665" i="1"/>
  <c r="D665" i="1"/>
  <c r="C665" i="1"/>
  <c r="D664" i="1"/>
  <c r="C664" i="1"/>
  <c r="G664" i="1" s="1"/>
  <c r="H663" i="1"/>
  <c r="G663" i="1"/>
  <c r="D663" i="1"/>
  <c r="C663" i="1"/>
  <c r="H662" i="1"/>
  <c r="D662" i="1"/>
  <c r="C662" i="1"/>
  <c r="G662" i="1" s="1"/>
  <c r="G661" i="1"/>
  <c r="D661" i="1"/>
  <c r="H661" i="1" s="1"/>
  <c r="C661" i="1"/>
  <c r="D660" i="1"/>
  <c r="C660" i="1"/>
  <c r="D659" i="1"/>
  <c r="C659" i="1"/>
  <c r="H658" i="1"/>
  <c r="G658" i="1"/>
  <c r="D658" i="1"/>
  <c r="C658" i="1"/>
  <c r="D657" i="1"/>
  <c r="H657" i="1" s="1"/>
  <c r="C657" i="1"/>
  <c r="D656" i="1"/>
  <c r="C656" i="1"/>
  <c r="D655" i="1"/>
  <c r="C655" i="1"/>
  <c r="H654" i="1"/>
  <c r="D654" i="1"/>
  <c r="C654" i="1"/>
  <c r="G654" i="1" s="1"/>
  <c r="H653" i="1"/>
  <c r="D653" i="1"/>
  <c r="G653" i="1" s="1"/>
  <c r="C653" i="1"/>
  <c r="D652" i="1"/>
  <c r="C652" i="1"/>
  <c r="D651" i="1"/>
  <c r="H651" i="1" s="1"/>
  <c r="C651" i="1"/>
  <c r="D650" i="1"/>
  <c r="C650" i="1"/>
  <c r="G650" i="1" s="1"/>
  <c r="C649" i="1"/>
  <c r="D648" i="1"/>
  <c r="H648" i="1" s="1"/>
  <c r="C648" i="1"/>
  <c r="H647" i="1"/>
  <c r="D647" i="1"/>
  <c r="C647" i="1"/>
  <c r="G647" i="1" s="1"/>
  <c r="H646" i="1"/>
  <c r="G646" i="1"/>
  <c r="D646" i="1"/>
  <c r="C646" i="1"/>
  <c r="H645" i="1"/>
  <c r="G645" i="1"/>
  <c r="D645" i="1"/>
  <c r="C645" i="1"/>
  <c r="H636" i="1"/>
  <c r="G636" i="1"/>
  <c r="D636" i="1"/>
  <c r="C636" i="1"/>
  <c r="D635" i="1"/>
  <c r="C635" i="1"/>
  <c r="H635" i="1" s="1"/>
  <c r="D632" i="1"/>
  <c r="C632" i="1"/>
  <c r="H631" i="1"/>
  <c r="G631" i="1"/>
  <c r="D631" i="1"/>
  <c r="C631" i="1"/>
  <c r="D630" i="1"/>
  <c r="D629" i="1"/>
  <c r="C629" i="1"/>
  <c r="G629" i="1" s="1"/>
  <c r="D628" i="1"/>
  <c r="C628" i="1"/>
  <c r="H627" i="1"/>
  <c r="G627" i="1"/>
  <c r="D627" i="1"/>
  <c r="C627" i="1"/>
  <c r="H626" i="1"/>
  <c r="D626" i="1"/>
  <c r="G626" i="1" s="1"/>
  <c r="C626" i="1"/>
  <c r="H625" i="1"/>
  <c r="D625" i="1"/>
  <c r="C625" i="1"/>
  <c r="G625" i="1" s="1"/>
  <c r="D624" i="1"/>
  <c r="C624" i="1"/>
  <c r="D623" i="1"/>
  <c r="D622" i="1"/>
  <c r="C622" i="1"/>
  <c r="G622" i="1" s="1"/>
  <c r="D621" i="1"/>
  <c r="C621" i="1"/>
  <c r="D620" i="1"/>
  <c r="C620" i="1"/>
  <c r="H620" i="1" s="1"/>
  <c r="H619" i="1"/>
  <c r="G619" i="1"/>
  <c r="D619" i="1"/>
  <c r="C619" i="1"/>
  <c r="H618" i="1"/>
  <c r="D618" i="1"/>
  <c r="G618" i="1" s="1"/>
  <c r="C618" i="1"/>
  <c r="D617" i="1"/>
  <c r="C617" i="1"/>
  <c r="H616" i="1"/>
  <c r="G616" i="1"/>
  <c r="D616" i="1"/>
  <c r="C616" i="1"/>
  <c r="H615" i="1"/>
  <c r="D615" i="1"/>
  <c r="C615" i="1"/>
  <c r="G615" i="1" s="1"/>
  <c r="D614" i="1"/>
  <c r="H614" i="1" s="1"/>
  <c r="C614" i="1"/>
  <c r="H613" i="1"/>
  <c r="D613" i="1"/>
  <c r="G613" i="1" s="1"/>
  <c r="C613" i="1"/>
  <c r="H612" i="1"/>
  <c r="G612" i="1"/>
  <c r="D612" i="1"/>
  <c r="C612" i="1"/>
  <c r="H611" i="1"/>
  <c r="G611" i="1"/>
  <c r="D611" i="1"/>
  <c r="C611" i="1"/>
  <c r="D610" i="1"/>
  <c r="D609" i="1"/>
  <c r="C609" i="1"/>
  <c r="H608" i="1"/>
  <c r="D608" i="1"/>
  <c r="G608" i="1" s="1"/>
  <c r="C608" i="1"/>
  <c r="D607" i="1"/>
  <c r="C607" i="1"/>
  <c r="H606" i="1"/>
  <c r="G606" i="1"/>
  <c r="D606" i="1"/>
  <c r="C606" i="1"/>
  <c r="D605" i="1"/>
  <c r="C605" i="1"/>
  <c r="G604" i="1"/>
  <c r="D604" i="1"/>
  <c r="C604" i="1"/>
  <c r="H604" i="1" s="1"/>
  <c r="H603" i="1"/>
  <c r="D603" i="1"/>
  <c r="G603" i="1" s="1"/>
  <c r="C603" i="1"/>
  <c r="G602" i="1"/>
  <c r="D602" i="1"/>
  <c r="C602" i="1"/>
  <c r="D601" i="1"/>
  <c r="C601" i="1"/>
  <c r="H600" i="1"/>
  <c r="D600" i="1"/>
  <c r="C600" i="1"/>
  <c r="G600" i="1" s="1"/>
  <c r="D599" i="1"/>
  <c r="C599" i="1"/>
  <c r="H598" i="1"/>
  <c r="D598" i="1"/>
  <c r="G598" i="1" s="1"/>
  <c r="C598" i="1"/>
  <c r="D597" i="1"/>
  <c r="H597" i="1" s="1"/>
  <c r="C597" i="1"/>
  <c r="H596" i="1"/>
  <c r="D596" i="1"/>
  <c r="C596" i="1"/>
  <c r="G596" i="1" s="1"/>
  <c r="H595" i="1"/>
  <c r="G595" i="1"/>
  <c r="D595" i="1"/>
  <c r="C595" i="1"/>
  <c r="D594" i="1"/>
  <c r="G594" i="1" s="1"/>
  <c r="C594" i="1"/>
  <c r="H593" i="1"/>
  <c r="D593" i="1"/>
  <c r="G593" i="1" s="1"/>
  <c r="C593" i="1"/>
  <c r="C592" i="1"/>
  <c r="D590" i="1"/>
  <c r="H590" i="1" s="1"/>
  <c r="C590" i="1"/>
  <c r="D589" i="1"/>
  <c r="C589" i="1"/>
  <c r="D587" i="1"/>
  <c r="C587" i="1"/>
  <c r="H587" i="1" s="1"/>
  <c r="H586" i="1"/>
  <c r="D586" i="1"/>
  <c r="C586" i="1"/>
  <c r="G586" i="1" s="1"/>
  <c r="D585" i="1"/>
  <c r="C585" i="1"/>
  <c r="H584" i="1"/>
  <c r="G584" i="1"/>
  <c r="D584" i="1"/>
  <c r="C584" i="1"/>
  <c r="G582" i="1"/>
  <c r="D582" i="1"/>
  <c r="C582" i="1"/>
  <c r="G581" i="1"/>
  <c r="D581" i="1"/>
  <c r="C581" i="1"/>
  <c r="H581" i="1" s="1"/>
  <c r="G580" i="1"/>
  <c r="D580" i="1"/>
  <c r="C580" i="1"/>
  <c r="H580" i="1" s="1"/>
  <c r="H579" i="1"/>
  <c r="G579" i="1"/>
  <c r="D579" i="1"/>
  <c r="C579" i="1"/>
  <c r="D577" i="1"/>
  <c r="C577" i="1"/>
  <c r="D576" i="1"/>
  <c r="C576" i="1"/>
  <c r="H576" i="1" s="1"/>
  <c r="D575" i="1"/>
  <c r="H575" i="1" s="1"/>
  <c r="C575" i="1"/>
  <c r="D574" i="1"/>
  <c r="C574" i="1"/>
  <c r="H573" i="1"/>
  <c r="G573" i="1"/>
  <c r="D573" i="1"/>
  <c r="C573" i="1"/>
  <c r="D572" i="1"/>
  <c r="D571" i="1"/>
  <c r="C571" i="1"/>
  <c r="H571" i="1" s="1"/>
  <c r="H570" i="1"/>
  <c r="G570" i="1"/>
  <c r="D570" i="1"/>
  <c r="C570" i="1"/>
  <c r="D569" i="1"/>
  <c r="C569" i="1"/>
  <c r="G569" i="1" s="1"/>
  <c r="G568" i="1"/>
  <c r="D568" i="1"/>
  <c r="H568" i="1" s="1"/>
  <c r="C568" i="1"/>
  <c r="D567" i="1"/>
  <c r="C567" i="1"/>
  <c r="D566" i="1"/>
  <c r="C566" i="1"/>
  <c r="D564" i="1"/>
  <c r="H564" i="1" s="1"/>
  <c r="C564" i="1"/>
  <c r="D563" i="1"/>
  <c r="H563" i="1" s="1"/>
  <c r="C563" i="1"/>
  <c r="D562" i="1"/>
  <c r="C562" i="1"/>
  <c r="H561" i="1"/>
  <c r="G561" i="1"/>
  <c r="D561" i="1"/>
  <c r="C561" i="1"/>
  <c r="H560" i="1"/>
  <c r="G560" i="1"/>
  <c r="D560" i="1"/>
  <c r="C560" i="1"/>
  <c r="D559" i="1"/>
  <c r="C559" i="1"/>
  <c r="H558" i="1"/>
  <c r="D558" i="1"/>
  <c r="G558" i="1" s="1"/>
  <c r="C558" i="1"/>
  <c r="D557" i="1"/>
  <c r="C557" i="1"/>
  <c r="D555" i="1"/>
  <c r="C555" i="1"/>
  <c r="D554" i="1"/>
  <c r="C554" i="1"/>
  <c r="D553" i="1"/>
  <c r="H553" i="1" s="1"/>
  <c r="C553" i="1"/>
  <c r="D552" i="1"/>
  <c r="C552" i="1"/>
  <c r="H551" i="1"/>
  <c r="G551" i="1"/>
  <c r="D551" i="1"/>
  <c r="C551" i="1"/>
  <c r="H550" i="1"/>
  <c r="G550" i="1"/>
  <c r="D550" i="1"/>
  <c r="C550" i="1"/>
  <c r="D549" i="1"/>
  <c r="H549" i="1" s="1"/>
  <c r="C549" i="1"/>
  <c r="H548" i="1"/>
  <c r="G548" i="1"/>
  <c r="D548" i="1"/>
  <c r="C548" i="1"/>
  <c r="D547" i="1"/>
  <c r="C547" i="1"/>
  <c r="G546" i="1"/>
  <c r="D546" i="1"/>
  <c r="C546" i="1"/>
  <c r="H545" i="1"/>
  <c r="D545" i="1"/>
  <c r="G545" i="1" s="1"/>
  <c r="C545" i="1"/>
  <c r="D544" i="1"/>
  <c r="C544" i="1"/>
  <c r="H543" i="1"/>
  <c r="G543" i="1"/>
  <c r="D543" i="1"/>
  <c r="C543" i="1"/>
  <c r="D542" i="1"/>
  <c r="C542" i="1"/>
  <c r="D541" i="1"/>
  <c r="C541" i="1"/>
  <c r="G541" i="1" s="1"/>
  <c r="G540" i="1"/>
  <c r="D540" i="1"/>
  <c r="C540" i="1"/>
  <c r="H539" i="1"/>
  <c r="G539" i="1"/>
  <c r="H538" i="1"/>
  <c r="G538" i="1"/>
  <c r="D538" i="1"/>
  <c r="C538" i="1"/>
  <c r="D537" i="1"/>
  <c r="C537" i="1"/>
  <c r="H536" i="1"/>
  <c r="D536" i="1"/>
  <c r="G536" i="1" s="1"/>
  <c r="C536" i="1"/>
  <c r="H535" i="1"/>
  <c r="D535" i="1"/>
  <c r="C535" i="1"/>
  <c r="G535" i="1" s="1"/>
  <c r="D534" i="1"/>
  <c r="C534" i="1"/>
  <c r="D533" i="1"/>
  <c r="C533" i="1"/>
  <c r="D532" i="1"/>
  <c r="C532" i="1"/>
  <c r="G531" i="1"/>
  <c r="D531" i="1"/>
  <c r="C531" i="1"/>
  <c r="H528" i="1"/>
  <c r="G528" i="1"/>
  <c r="D528" i="1"/>
  <c r="C528" i="1"/>
  <c r="D527" i="1"/>
  <c r="C527" i="1"/>
  <c r="D526" i="1"/>
  <c r="G526" i="1" s="1"/>
  <c r="C526" i="1"/>
  <c r="D525" i="1"/>
  <c r="C525" i="1"/>
  <c r="D524" i="1"/>
  <c r="C524" i="1"/>
  <c r="D523" i="1"/>
  <c r="H522" i="1"/>
  <c r="D522" i="1"/>
  <c r="C522" i="1"/>
  <c r="G522" i="1" s="1"/>
  <c r="D521" i="1"/>
  <c r="C521" i="1"/>
  <c r="H521" i="1" s="1"/>
  <c r="H520" i="1"/>
  <c r="D520" i="1"/>
  <c r="C520" i="1"/>
  <c r="D519" i="1"/>
  <c r="C519" i="1"/>
  <c r="H518" i="1"/>
  <c r="G518" i="1"/>
  <c r="D518" i="1"/>
  <c r="C518" i="1"/>
  <c r="H517" i="1"/>
  <c r="D517" i="1"/>
  <c r="C517" i="1"/>
  <c r="G517" i="1" s="1"/>
  <c r="C516" i="1"/>
  <c r="D515" i="1"/>
  <c r="C515" i="1"/>
  <c r="H515" i="1" s="1"/>
  <c r="G514" i="1"/>
  <c r="D514" i="1"/>
  <c r="C514" i="1"/>
  <c r="H514" i="1" s="1"/>
  <c r="G513" i="1"/>
  <c r="D513" i="1"/>
  <c r="H513" i="1" s="1"/>
  <c r="C513" i="1"/>
  <c r="H512" i="1"/>
  <c r="D512" i="1"/>
  <c r="C512" i="1"/>
  <c r="G512" i="1" s="1"/>
  <c r="D511" i="1"/>
  <c r="C511" i="1"/>
  <c r="D510" i="1"/>
  <c r="C510" i="1"/>
  <c r="D509" i="1"/>
  <c r="H509" i="1" s="1"/>
  <c r="C509" i="1"/>
  <c r="D508" i="1"/>
  <c r="H507" i="1"/>
  <c r="G507" i="1"/>
  <c r="D507" i="1"/>
  <c r="C507" i="1"/>
  <c r="H506" i="1"/>
  <c r="D506" i="1"/>
  <c r="C506" i="1"/>
  <c r="G506" i="1" s="1"/>
  <c r="D505" i="1"/>
  <c r="C505" i="1"/>
  <c r="H504" i="1"/>
  <c r="G504" i="1"/>
  <c r="D504" i="1"/>
  <c r="C504" i="1"/>
  <c r="D503" i="1"/>
  <c r="D502" i="1"/>
  <c r="C502" i="1"/>
  <c r="G501" i="1"/>
  <c r="D501" i="1"/>
  <c r="C501" i="1"/>
  <c r="G500" i="1"/>
  <c r="D500" i="1"/>
  <c r="C500" i="1"/>
  <c r="D499" i="1"/>
  <c r="C499" i="1"/>
  <c r="H498" i="1"/>
  <c r="G498" i="1"/>
  <c r="D498" i="1"/>
  <c r="C498" i="1"/>
  <c r="D497" i="1"/>
  <c r="G497" i="1" s="1"/>
  <c r="C497" i="1"/>
  <c r="D496" i="1"/>
  <c r="C496" i="1"/>
  <c r="H496" i="1" s="1"/>
  <c r="D495" i="1"/>
  <c r="C495" i="1"/>
  <c r="H494" i="1"/>
  <c r="D494" i="1"/>
  <c r="C494" i="1"/>
  <c r="G494" i="1" s="1"/>
  <c r="D493" i="1"/>
  <c r="C493" i="1"/>
  <c r="D492" i="1"/>
  <c r="C492" i="1"/>
  <c r="D491" i="1"/>
  <c r="C491" i="1"/>
  <c r="H490" i="1"/>
  <c r="D490" i="1"/>
  <c r="C490" i="1"/>
  <c r="G490" i="1" s="1"/>
  <c r="D489" i="1"/>
  <c r="H489" i="1" s="1"/>
  <c r="C489" i="1"/>
  <c r="D488" i="1"/>
  <c r="H488" i="1" s="1"/>
  <c r="C488" i="1"/>
  <c r="D487" i="1"/>
  <c r="C487" i="1"/>
  <c r="G486" i="1"/>
  <c r="D486" i="1"/>
  <c r="C486" i="1"/>
  <c r="D484" i="1"/>
  <c r="C484" i="1"/>
  <c r="H483" i="1"/>
  <c r="G483" i="1"/>
  <c r="D483" i="1"/>
  <c r="C483" i="1"/>
  <c r="D482" i="1"/>
  <c r="D481" i="1"/>
  <c r="C481" i="1"/>
  <c r="H480" i="1"/>
  <c r="G480" i="1"/>
  <c r="D480" i="1"/>
  <c r="C480" i="1"/>
  <c r="D479" i="1"/>
  <c r="H478" i="1"/>
  <c r="G478" i="1"/>
  <c r="D478" i="1"/>
  <c r="C478" i="1"/>
  <c r="D477" i="1"/>
  <c r="C477" i="1"/>
  <c r="D476" i="1"/>
  <c r="C476" i="1"/>
  <c r="H476" i="1" s="1"/>
  <c r="D475" i="1"/>
  <c r="C475" i="1"/>
  <c r="H475" i="1" s="1"/>
  <c r="C474" i="1"/>
  <c r="D472" i="1"/>
  <c r="C472" i="1"/>
  <c r="H472" i="1" s="1"/>
  <c r="D471" i="1"/>
  <c r="C471" i="1"/>
  <c r="H470" i="1"/>
  <c r="G470" i="1"/>
  <c r="C470" i="1"/>
  <c r="D469" i="1"/>
  <c r="C469" i="1"/>
  <c r="D468" i="1"/>
  <c r="C468" i="1"/>
  <c r="D467" i="1"/>
  <c r="H467" i="1" s="1"/>
  <c r="C467" i="1"/>
  <c r="D466" i="1"/>
  <c r="C466" i="1"/>
  <c r="D465" i="1"/>
  <c r="C465" i="1"/>
  <c r="G465" i="1" s="1"/>
  <c r="D464" i="1"/>
  <c r="G464" i="1" s="1"/>
  <c r="C464" i="1"/>
  <c r="H463" i="1"/>
  <c r="G463" i="1"/>
  <c r="D463" i="1"/>
  <c r="C463" i="1"/>
  <c r="H462" i="1"/>
  <c r="D462" i="1"/>
  <c r="G462" i="1" s="1"/>
  <c r="C462" i="1"/>
  <c r="D461" i="1"/>
  <c r="C461" i="1"/>
  <c r="H459" i="1"/>
  <c r="G459" i="1"/>
  <c r="D459" i="1"/>
  <c r="C459" i="1"/>
  <c r="H458" i="1"/>
  <c r="G458" i="1"/>
  <c r="D458" i="1"/>
  <c r="C458" i="1"/>
  <c r="D457" i="1"/>
  <c r="C457" i="1"/>
  <c r="D456" i="1"/>
  <c r="C456" i="1"/>
  <c r="H455" i="1"/>
  <c r="G455" i="1"/>
  <c r="D455" i="1"/>
  <c r="C455" i="1"/>
  <c r="D454" i="1"/>
  <c r="C454" i="1"/>
  <c r="G454" i="1" s="1"/>
  <c r="H453" i="1"/>
  <c r="G453" i="1"/>
  <c r="D453" i="1"/>
  <c r="C453" i="1"/>
  <c r="H452" i="1"/>
  <c r="G452" i="1"/>
  <c r="D452" i="1"/>
  <c r="C452" i="1"/>
  <c r="C451" i="1"/>
  <c r="D450" i="1"/>
  <c r="C450" i="1"/>
  <c r="D449" i="1"/>
  <c r="C449" i="1"/>
  <c r="G448" i="1"/>
  <c r="D448" i="1"/>
  <c r="H448" i="1" s="1"/>
  <c r="C448" i="1"/>
  <c r="D447" i="1"/>
  <c r="C447" i="1"/>
  <c r="D446" i="1"/>
  <c r="C446" i="1"/>
  <c r="D445" i="1"/>
  <c r="C445" i="1"/>
  <c r="D444" i="1"/>
  <c r="C444" i="1"/>
  <c r="G444" i="1" s="1"/>
  <c r="D443" i="1"/>
  <c r="G443" i="1" s="1"/>
  <c r="C443" i="1"/>
  <c r="H442" i="1"/>
  <c r="G442" i="1"/>
  <c r="D442" i="1"/>
  <c r="C442" i="1"/>
  <c r="D441" i="1"/>
  <c r="C441" i="1"/>
  <c r="D440" i="1"/>
  <c r="C440" i="1"/>
  <c r="C439" i="1"/>
  <c r="H439" i="1" s="1"/>
  <c r="G438" i="1"/>
  <c r="D438" i="1"/>
  <c r="H438" i="1" s="1"/>
  <c r="C438" i="1"/>
  <c r="H437" i="1"/>
  <c r="D437" i="1"/>
  <c r="G437" i="1" s="1"/>
  <c r="C437" i="1"/>
  <c r="D436" i="1"/>
  <c r="C436" i="1"/>
  <c r="H435" i="1"/>
  <c r="G435" i="1"/>
  <c r="D435" i="1"/>
  <c r="C435" i="1"/>
  <c r="H434" i="1"/>
  <c r="G434" i="1"/>
  <c r="D434" i="1"/>
  <c r="C434" i="1"/>
  <c r="D433" i="1"/>
  <c r="C433" i="1"/>
  <c r="D432" i="1"/>
  <c r="C432" i="1"/>
  <c r="D431" i="1"/>
  <c r="C431" i="1"/>
  <c r="D430" i="1"/>
  <c r="C430" i="1"/>
  <c r="D429" i="1"/>
  <c r="C429" i="1"/>
  <c r="D428" i="1"/>
  <c r="H428" i="1" s="1"/>
  <c r="C428" i="1"/>
  <c r="D427" i="1"/>
  <c r="G427" i="1" s="1"/>
  <c r="C427" i="1"/>
  <c r="D426" i="1"/>
  <c r="C426" i="1"/>
  <c r="H423" i="1"/>
  <c r="G423" i="1"/>
  <c r="D423" i="1"/>
  <c r="C421" i="1"/>
  <c r="H416" i="1"/>
  <c r="G416" i="1"/>
  <c r="D416" i="1"/>
  <c r="C416" i="1"/>
  <c r="D415" i="1"/>
  <c r="C415" i="1"/>
  <c r="D414" i="1"/>
  <c r="G414" i="1" s="1"/>
  <c r="C414" i="1"/>
  <c r="H411" i="1"/>
  <c r="G411" i="1"/>
  <c r="D411" i="1"/>
  <c r="C411" i="1"/>
  <c r="D410" i="1"/>
  <c r="C410" i="1"/>
  <c r="H410" i="1" s="1"/>
  <c r="H409" i="1"/>
  <c r="D409" i="1"/>
  <c r="C409" i="1"/>
  <c r="G409" i="1" s="1"/>
  <c r="D408" i="1"/>
  <c r="C408" i="1"/>
  <c r="G407" i="1"/>
  <c r="D407" i="1"/>
  <c r="C407" i="1"/>
  <c r="H407" i="1" s="1"/>
  <c r="H406" i="1"/>
  <c r="D406" i="1"/>
  <c r="G406" i="1" s="1"/>
  <c r="C406" i="1"/>
  <c r="D405" i="1"/>
  <c r="G405" i="1" s="1"/>
  <c r="C405" i="1"/>
  <c r="H404" i="1"/>
  <c r="D404" i="1"/>
  <c r="G404" i="1" s="1"/>
  <c r="C404" i="1"/>
  <c r="D403" i="1"/>
  <c r="G403" i="1" s="1"/>
  <c r="C403" i="1"/>
  <c r="D402" i="1"/>
  <c r="C402" i="1"/>
  <c r="D401" i="1"/>
  <c r="G400" i="1"/>
  <c r="D400" i="1"/>
  <c r="C400" i="1"/>
  <c r="H400" i="1" s="1"/>
  <c r="D399" i="1"/>
  <c r="C399" i="1"/>
  <c r="G399" i="1" s="1"/>
  <c r="D398" i="1"/>
  <c r="C398" i="1"/>
  <c r="H397" i="1"/>
  <c r="G397" i="1"/>
  <c r="D397" i="1"/>
  <c r="C397" i="1"/>
  <c r="C396" i="1"/>
  <c r="D395" i="1"/>
  <c r="C395" i="1"/>
  <c r="H395" i="1" s="1"/>
  <c r="G394" i="1"/>
  <c r="D394" i="1"/>
  <c r="C394" i="1"/>
  <c r="H394" i="1" s="1"/>
  <c r="D393" i="1"/>
  <c r="G393" i="1" s="1"/>
  <c r="H392" i="1"/>
  <c r="G392" i="1"/>
  <c r="D392" i="1"/>
  <c r="C392" i="1"/>
  <c r="D391" i="1"/>
  <c r="C391" i="1"/>
  <c r="D390" i="1"/>
  <c r="C390" i="1"/>
  <c r="D389" i="1"/>
  <c r="C389" i="1"/>
  <c r="H388" i="1"/>
  <c r="D388" i="1"/>
  <c r="H387" i="1"/>
  <c r="G387" i="1"/>
  <c r="D387" i="1"/>
  <c r="C387" i="1"/>
  <c r="D386" i="1"/>
  <c r="C386" i="1"/>
  <c r="D385" i="1"/>
  <c r="C385" i="1"/>
  <c r="D384" i="1"/>
  <c r="C384" i="1"/>
  <c r="D382" i="1"/>
  <c r="G382" i="1" s="1"/>
  <c r="C382" i="1"/>
  <c r="H381" i="1"/>
  <c r="D381" i="1"/>
  <c r="C381" i="1"/>
  <c r="G381" i="1" s="1"/>
  <c r="H380" i="1"/>
  <c r="G380" i="1"/>
  <c r="D380" i="1"/>
  <c r="C380" i="1"/>
  <c r="D379" i="1"/>
  <c r="C379" i="1"/>
  <c r="H379" i="1" s="1"/>
  <c r="H378" i="1"/>
  <c r="D378" i="1"/>
  <c r="G378" i="1" s="1"/>
  <c r="C378" i="1"/>
  <c r="G377" i="1"/>
  <c r="D377" i="1"/>
  <c r="C377" i="1"/>
  <c r="D376" i="1"/>
  <c r="C376" i="1"/>
  <c r="H375" i="1"/>
  <c r="G375" i="1"/>
  <c r="D375" i="1"/>
  <c r="C375" i="1"/>
  <c r="D374" i="1"/>
  <c r="D373" i="1"/>
  <c r="H373" i="1" s="1"/>
  <c r="C373" i="1"/>
  <c r="D372" i="1"/>
  <c r="C372" i="1"/>
  <c r="H372" i="1" s="1"/>
  <c r="D371" i="1"/>
  <c r="H371" i="1" s="1"/>
  <c r="C371" i="1"/>
  <c r="H370" i="1"/>
  <c r="G370" i="1"/>
  <c r="D370" i="1"/>
  <c r="C370" i="1"/>
  <c r="D369" i="1"/>
  <c r="H367" i="1"/>
  <c r="D367" i="1"/>
  <c r="C367" i="1"/>
  <c r="D366" i="1"/>
  <c r="C366" i="1"/>
  <c r="H365" i="1"/>
  <c r="G365" i="1"/>
  <c r="D365" i="1"/>
  <c r="C365" i="1"/>
  <c r="D364" i="1"/>
  <c r="G364" i="1" s="1"/>
  <c r="C364" i="1"/>
  <c r="H363" i="1"/>
  <c r="G363" i="1"/>
  <c r="D363" i="1"/>
  <c r="C363" i="1"/>
  <c r="D362" i="1"/>
  <c r="C362" i="1"/>
  <c r="H362" i="1" s="1"/>
  <c r="D361" i="1"/>
  <c r="C361" i="1"/>
  <c r="H361" i="1" s="1"/>
  <c r="G360" i="1"/>
  <c r="D360" i="1"/>
  <c r="H360" i="1" s="1"/>
  <c r="C360" i="1"/>
  <c r="D359" i="1"/>
  <c r="C359" i="1"/>
  <c r="D358" i="1"/>
  <c r="H358" i="1" s="1"/>
  <c r="C358" i="1"/>
  <c r="C357" i="1"/>
  <c r="D356" i="1"/>
  <c r="G354" i="1"/>
  <c r="D354" i="1"/>
  <c r="C354" i="1"/>
  <c r="H354" i="1" s="1"/>
  <c r="D353" i="1"/>
  <c r="H352" i="1"/>
  <c r="G352" i="1"/>
  <c r="D352" i="1"/>
  <c r="C352" i="1"/>
  <c r="D351" i="1"/>
  <c r="C351" i="1"/>
  <c r="D350" i="1"/>
  <c r="C350" i="1"/>
  <c r="D349" i="1"/>
  <c r="C349" i="1"/>
  <c r="H348" i="1"/>
  <c r="D348" i="1"/>
  <c r="G348" i="1" s="1"/>
  <c r="C348" i="1"/>
  <c r="D347" i="1"/>
  <c r="C347" i="1"/>
  <c r="H346" i="1"/>
  <c r="D346" i="1"/>
  <c r="C346" i="1"/>
  <c r="G346" i="1" s="1"/>
  <c r="D345" i="1"/>
  <c r="C345" i="1"/>
  <c r="D344" i="1"/>
  <c r="C344" i="1"/>
  <c r="D343" i="1"/>
  <c r="C343" i="1"/>
  <c r="D342" i="1"/>
  <c r="C342" i="1"/>
  <c r="H342" i="1" s="1"/>
  <c r="H341" i="1"/>
  <c r="C341" i="1"/>
  <c r="G341" i="1" s="1"/>
  <c r="H340" i="1"/>
  <c r="D340" i="1"/>
  <c r="C340" i="1"/>
  <c r="G340" i="1" s="1"/>
  <c r="D339" i="1"/>
  <c r="C339" i="1"/>
  <c r="D338" i="1"/>
  <c r="H338" i="1" s="1"/>
  <c r="C338" i="1"/>
  <c r="H337" i="1"/>
  <c r="D337" i="1"/>
  <c r="C337" i="1"/>
  <c r="G337" i="1" s="1"/>
  <c r="H336" i="1"/>
  <c r="D336" i="1"/>
  <c r="C336" i="1"/>
  <c r="G336" i="1" s="1"/>
  <c r="H335" i="1"/>
  <c r="D335" i="1"/>
  <c r="C335" i="1"/>
  <c r="G335" i="1" s="1"/>
  <c r="D334" i="1"/>
  <c r="C334" i="1"/>
  <c r="D333" i="1"/>
  <c r="C333" i="1"/>
  <c r="H332" i="1"/>
  <c r="G332" i="1"/>
  <c r="D332" i="1"/>
  <c r="C332" i="1"/>
  <c r="D330" i="1"/>
  <c r="G330" i="1" s="1"/>
  <c r="C330" i="1"/>
  <c r="D329" i="1"/>
  <c r="C329" i="1"/>
  <c r="G328" i="1"/>
  <c r="D328" i="1"/>
  <c r="H328" i="1" s="1"/>
  <c r="C328" i="1"/>
  <c r="D327" i="1"/>
  <c r="C327" i="1"/>
  <c r="H326" i="1"/>
  <c r="D326" i="1"/>
  <c r="C326" i="1"/>
  <c r="G326" i="1" s="1"/>
  <c r="H325" i="1"/>
  <c r="G325" i="1"/>
  <c r="D325" i="1"/>
  <c r="C325" i="1"/>
  <c r="D324" i="1"/>
  <c r="C324" i="1"/>
  <c r="H323" i="1"/>
  <c r="G323" i="1"/>
  <c r="D323" i="1"/>
  <c r="C323" i="1"/>
  <c r="C322" i="1"/>
  <c r="G321" i="1"/>
  <c r="D321" i="1"/>
  <c r="H321" i="1" s="1"/>
  <c r="C321" i="1"/>
  <c r="D320" i="1"/>
  <c r="C320" i="1"/>
  <c r="D319" i="1"/>
  <c r="C319" i="1"/>
  <c r="D318" i="1"/>
  <c r="C318" i="1"/>
  <c r="G317" i="1"/>
  <c r="D317" i="1"/>
  <c r="C317" i="1"/>
  <c r="H317" i="1" s="1"/>
  <c r="D315" i="1"/>
  <c r="C315" i="1"/>
  <c r="D314" i="1"/>
  <c r="C314" i="1"/>
  <c r="H313" i="1"/>
  <c r="G313" i="1"/>
  <c r="D313" i="1"/>
  <c r="C313" i="1"/>
  <c r="D312" i="1"/>
  <c r="C312" i="1"/>
  <c r="H312" i="1" s="1"/>
  <c r="D311" i="1"/>
  <c r="C311" i="1"/>
  <c r="D310" i="1"/>
  <c r="H310" i="1" s="1"/>
  <c r="C310" i="1"/>
  <c r="D309" i="1"/>
  <c r="C309" i="1"/>
  <c r="G308" i="1"/>
  <c r="D308" i="1"/>
  <c r="H308" i="1" s="1"/>
  <c r="C308" i="1"/>
  <c r="H307" i="1"/>
  <c r="D307" i="1"/>
  <c r="C307" i="1"/>
  <c r="D306" i="1"/>
  <c r="C306" i="1"/>
  <c r="D305" i="1"/>
  <c r="G305" i="1" s="1"/>
  <c r="C305" i="1"/>
  <c r="D304" i="1"/>
  <c r="C304" i="1"/>
  <c r="D302" i="1"/>
  <c r="C302" i="1"/>
  <c r="H301" i="1"/>
  <c r="G301" i="1"/>
  <c r="D301" i="1"/>
  <c r="C301" i="1"/>
  <c r="D300" i="1"/>
  <c r="C300" i="1"/>
  <c r="H300" i="1" s="1"/>
  <c r="D299" i="1"/>
  <c r="C299" i="1"/>
  <c r="D298" i="1"/>
  <c r="C298" i="1"/>
  <c r="H298" i="1" s="1"/>
  <c r="H294" i="1"/>
  <c r="C294" i="1"/>
  <c r="G294" i="1" s="1"/>
  <c r="D292" i="1"/>
  <c r="C292" i="1"/>
  <c r="D291" i="1"/>
  <c r="C291" i="1"/>
  <c r="D290" i="1"/>
  <c r="H290" i="1" s="1"/>
  <c r="C290" i="1"/>
  <c r="H289" i="1"/>
  <c r="G289" i="1"/>
  <c r="D289" i="1"/>
  <c r="C289" i="1"/>
  <c r="H288" i="1"/>
  <c r="G288" i="1"/>
  <c r="D288" i="1"/>
  <c r="C288" i="1"/>
  <c r="D287" i="1"/>
  <c r="C287" i="1"/>
  <c r="H286" i="1"/>
  <c r="D286" i="1"/>
  <c r="C286" i="1"/>
  <c r="G286" i="1" s="1"/>
  <c r="D285" i="1"/>
  <c r="C285" i="1"/>
  <c r="H284" i="1"/>
  <c r="G284" i="1"/>
  <c r="D284" i="1"/>
  <c r="C284" i="1"/>
  <c r="D283" i="1"/>
  <c r="H283" i="1" s="1"/>
  <c r="C283" i="1"/>
  <c r="D282" i="1"/>
  <c r="C282" i="1"/>
  <c r="H281" i="1"/>
  <c r="G281" i="1"/>
  <c r="D281" i="1"/>
  <c r="C281" i="1"/>
  <c r="D280" i="1"/>
  <c r="G280" i="1" s="1"/>
  <c r="C280" i="1"/>
  <c r="D279" i="1"/>
  <c r="D278" i="1"/>
  <c r="C278" i="1"/>
  <c r="H277" i="1"/>
  <c r="D277" i="1"/>
  <c r="C277" i="1"/>
  <c r="G277" i="1" s="1"/>
  <c r="D276" i="1"/>
  <c r="C276" i="1"/>
  <c r="H276" i="1" s="1"/>
  <c r="H275" i="1"/>
  <c r="D275" i="1"/>
  <c r="C275" i="1"/>
  <c r="G275" i="1" s="1"/>
  <c r="C274" i="1"/>
  <c r="D273" i="1"/>
  <c r="G273" i="1" s="1"/>
  <c r="C273" i="1"/>
  <c r="H272" i="1"/>
  <c r="G272" i="1"/>
  <c r="D272" i="1"/>
  <c r="C272" i="1"/>
  <c r="D271" i="1"/>
  <c r="C271" i="1"/>
  <c r="D270" i="1"/>
  <c r="D268" i="1"/>
  <c r="C268" i="1"/>
  <c r="H267" i="1"/>
  <c r="G267" i="1"/>
  <c r="D267" i="1"/>
  <c r="C267" i="1"/>
  <c r="D266" i="1"/>
  <c r="C266" i="1"/>
  <c r="D265" i="1"/>
  <c r="C265" i="1"/>
  <c r="H264" i="1"/>
  <c r="G264" i="1"/>
  <c r="D264" i="1"/>
  <c r="C264" i="1"/>
  <c r="D263" i="1"/>
  <c r="H263" i="1" s="1"/>
  <c r="C263" i="1"/>
  <c r="D262" i="1"/>
  <c r="H262" i="1" s="1"/>
  <c r="C262" i="1"/>
  <c r="D261" i="1"/>
  <c r="C261" i="1"/>
  <c r="D260" i="1"/>
  <c r="C260" i="1"/>
  <c r="G260" i="1" s="1"/>
  <c r="H259" i="1"/>
  <c r="G259" i="1"/>
  <c r="D259" i="1"/>
  <c r="H257" i="1"/>
  <c r="D257" i="1"/>
  <c r="C257" i="1"/>
  <c r="G257" i="1" s="1"/>
  <c r="H256" i="1"/>
  <c r="G256" i="1"/>
  <c r="D256" i="1"/>
  <c r="C256" i="1"/>
  <c r="D255" i="1"/>
  <c r="H255" i="1" s="1"/>
  <c r="C255" i="1"/>
  <c r="G254" i="1"/>
  <c r="D254" i="1"/>
  <c r="H254" i="1" s="1"/>
  <c r="C254" i="1"/>
  <c r="D253" i="1"/>
  <c r="H252" i="1"/>
  <c r="G252" i="1"/>
  <c r="D252" i="1"/>
  <c r="C252" i="1"/>
  <c r="D251" i="1"/>
  <c r="C251" i="1"/>
  <c r="D250" i="1"/>
  <c r="C250" i="1"/>
  <c r="D249" i="1"/>
  <c r="C249" i="1"/>
  <c r="D248" i="1"/>
  <c r="C248" i="1"/>
  <c r="H247" i="1"/>
  <c r="D247" i="1"/>
  <c r="C247" i="1"/>
  <c r="D246" i="1"/>
  <c r="H245" i="1"/>
  <c r="G245" i="1"/>
  <c r="D245" i="1"/>
  <c r="C245" i="1"/>
  <c r="H244" i="1"/>
  <c r="D244" i="1"/>
  <c r="G244" i="1" s="1"/>
  <c r="C244" i="1"/>
  <c r="D243" i="1"/>
  <c r="C243" i="1"/>
  <c r="D242" i="1"/>
  <c r="G242" i="1" s="1"/>
  <c r="D241" i="1"/>
  <c r="H241" i="1" s="1"/>
  <c r="C241" i="1"/>
  <c r="D240" i="1"/>
  <c r="G240" i="1" s="1"/>
  <c r="C240" i="1"/>
  <c r="D239" i="1"/>
  <c r="C239" i="1"/>
  <c r="D238" i="1"/>
  <c r="D237" i="1"/>
  <c r="C237" i="1"/>
  <c r="G237" i="1" s="1"/>
  <c r="D236" i="1"/>
  <c r="H236" i="1" s="1"/>
  <c r="C236" i="1"/>
  <c r="H235" i="1"/>
  <c r="G235" i="1"/>
  <c r="D235" i="1"/>
  <c r="C235" i="1"/>
  <c r="H234" i="1"/>
  <c r="G234" i="1"/>
  <c r="D234" i="1"/>
  <c r="C234" i="1"/>
  <c r="D233" i="1"/>
  <c r="H233" i="1" s="1"/>
  <c r="D232" i="1"/>
  <c r="G232" i="1" s="1"/>
  <c r="C232" i="1"/>
  <c r="D231" i="1"/>
  <c r="C231" i="1"/>
  <c r="H231" i="1" s="1"/>
  <c r="G230" i="1"/>
  <c r="D230" i="1"/>
  <c r="C230" i="1"/>
  <c r="H230" i="1" s="1"/>
  <c r="G229" i="1"/>
  <c r="D229" i="1"/>
  <c r="H229" i="1" s="1"/>
  <c r="C229" i="1"/>
  <c r="G228" i="1"/>
  <c r="D228" i="1"/>
  <c r="H228" i="1" s="1"/>
  <c r="C228" i="1"/>
  <c r="D227" i="1"/>
  <c r="C227" i="1"/>
  <c r="H225" i="1"/>
  <c r="D225" i="1"/>
  <c r="C225" i="1"/>
  <c r="G225" i="1" s="1"/>
  <c r="H224" i="1"/>
  <c r="G224" i="1"/>
  <c r="D224" i="1"/>
  <c r="C224" i="1"/>
  <c r="D223" i="1"/>
  <c r="H223" i="1" s="1"/>
  <c r="C223" i="1"/>
  <c r="D222" i="1"/>
  <c r="C222" i="1"/>
  <c r="H222" i="1" s="1"/>
  <c r="H221" i="1"/>
  <c r="G221" i="1"/>
  <c r="C221" i="1"/>
  <c r="D220" i="1"/>
  <c r="C220" i="1"/>
  <c r="G219" i="1"/>
  <c r="D219" i="1"/>
  <c r="H219" i="1" s="1"/>
  <c r="C219" i="1"/>
  <c r="D216" i="1"/>
  <c r="G216" i="1" s="1"/>
  <c r="C216" i="1"/>
  <c r="H215" i="1"/>
  <c r="G215" i="1"/>
  <c r="D215" i="1"/>
  <c r="C215" i="1"/>
  <c r="D214" i="1"/>
  <c r="C214" i="1"/>
  <c r="H214" i="1" s="1"/>
  <c r="D213" i="1"/>
  <c r="C213" i="1"/>
  <c r="D212" i="1"/>
  <c r="C212" i="1"/>
  <c r="H211" i="1"/>
  <c r="G211" i="1"/>
  <c r="D211" i="1"/>
  <c r="C211" i="1"/>
  <c r="D210" i="1"/>
  <c r="C210" i="1"/>
  <c r="H210" i="1" s="1"/>
  <c r="D209" i="1"/>
  <c r="G209" i="1" s="1"/>
  <c r="C209" i="1"/>
  <c r="D208" i="1"/>
  <c r="C208" i="1"/>
  <c r="G207" i="1"/>
  <c r="D207" i="1"/>
  <c r="C207" i="1"/>
  <c r="D206" i="1"/>
  <c r="C206" i="1"/>
  <c r="D205" i="1"/>
  <c r="C205" i="1"/>
  <c r="G204" i="1"/>
  <c r="D204" i="1"/>
  <c r="C204" i="1"/>
  <c r="D203" i="1"/>
  <c r="C203" i="1"/>
  <c r="G202" i="1"/>
  <c r="D202" i="1"/>
  <c r="C202" i="1"/>
  <c r="D201" i="1"/>
  <c r="C201" i="1"/>
  <c r="H200" i="1"/>
  <c r="D200" i="1"/>
  <c r="C200" i="1"/>
  <c r="G200" i="1" s="1"/>
  <c r="D199" i="1"/>
  <c r="C199" i="1"/>
  <c r="H199" i="1" s="1"/>
  <c r="D198" i="1"/>
  <c r="G197" i="1"/>
  <c r="D197" i="1"/>
  <c r="H197" i="1" s="1"/>
  <c r="C197" i="1"/>
  <c r="H196" i="1"/>
  <c r="G196" i="1"/>
  <c r="D196" i="1"/>
  <c r="C196" i="1"/>
  <c r="D195" i="1"/>
  <c r="C195" i="1"/>
  <c r="H195" i="1" s="1"/>
  <c r="H194" i="1"/>
  <c r="D194" i="1"/>
  <c r="C194" i="1"/>
  <c r="G194" i="1" s="1"/>
  <c r="H193" i="1"/>
  <c r="D193" i="1"/>
  <c r="G193" i="1" s="1"/>
  <c r="C193" i="1"/>
  <c r="H192" i="1"/>
  <c r="G192" i="1"/>
  <c r="D192" i="1"/>
  <c r="C192" i="1"/>
  <c r="H191" i="1"/>
  <c r="D191" i="1"/>
  <c r="C191" i="1"/>
  <c r="D190" i="1"/>
  <c r="G190" i="1" s="1"/>
  <c r="C190" i="1"/>
  <c r="D189" i="1"/>
  <c r="H189" i="1" s="1"/>
  <c r="C189" i="1"/>
  <c r="H188" i="1"/>
  <c r="D188" i="1"/>
  <c r="G188" i="1" s="1"/>
  <c r="C188" i="1"/>
  <c r="D187" i="1"/>
  <c r="C187" i="1"/>
  <c r="H186" i="1"/>
  <c r="D186" i="1"/>
  <c r="G186" i="1" s="1"/>
  <c r="C186" i="1"/>
  <c r="D185" i="1"/>
  <c r="C185" i="1"/>
  <c r="H184" i="1"/>
  <c r="G184" i="1"/>
  <c r="D184" i="1"/>
  <c r="C184" i="1"/>
  <c r="H183" i="1"/>
  <c r="D183" i="1"/>
  <c r="G183" i="1" s="1"/>
  <c r="C183" i="1"/>
  <c r="D182" i="1"/>
  <c r="C182" i="1"/>
  <c r="H181" i="1"/>
  <c r="G181" i="1"/>
  <c r="D181" i="1"/>
  <c r="C181" i="1"/>
  <c r="G180" i="1"/>
  <c r="D180" i="1"/>
  <c r="C180" i="1"/>
  <c r="H180" i="1" s="1"/>
  <c r="D179" i="1"/>
  <c r="C179" i="1"/>
  <c r="H178" i="1"/>
  <c r="D178" i="1"/>
  <c r="G178" i="1" s="1"/>
  <c r="C178" i="1"/>
  <c r="D177" i="1"/>
  <c r="C177" i="1"/>
  <c r="H177" i="1" s="1"/>
  <c r="D176" i="1"/>
  <c r="C176" i="1"/>
  <c r="H176" i="1" s="1"/>
  <c r="D175" i="1"/>
  <c r="G175" i="1" s="1"/>
  <c r="C175" i="1"/>
  <c r="D174" i="1"/>
  <c r="G174" i="1" s="1"/>
  <c r="C174" i="1"/>
  <c r="H173" i="1"/>
  <c r="D173" i="1"/>
  <c r="G173" i="1" s="1"/>
  <c r="C173" i="1"/>
  <c r="H172" i="1"/>
  <c r="G172" i="1"/>
  <c r="D172" i="1"/>
  <c r="C172" i="1"/>
  <c r="D171" i="1"/>
  <c r="C171" i="1"/>
  <c r="D170" i="1"/>
  <c r="C170" i="1"/>
  <c r="D169" i="1"/>
  <c r="C169" i="1"/>
  <c r="H169" i="1" s="1"/>
  <c r="H168" i="1"/>
  <c r="D168" i="1"/>
  <c r="G168" i="1" s="1"/>
  <c r="C168" i="1"/>
  <c r="D167" i="1"/>
  <c r="C167" i="1"/>
  <c r="D166" i="1"/>
  <c r="C166" i="1"/>
  <c r="H166" i="1" s="1"/>
  <c r="D165" i="1"/>
  <c r="G165" i="1" s="1"/>
  <c r="C165" i="1"/>
  <c r="D164" i="1"/>
  <c r="C164" i="1"/>
  <c r="H163" i="1"/>
  <c r="D163" i="1"/>
  <c r="G163" i="1" s="1"/>
  <c r="C163" i="1"/>
  <c r="D162" i="1"/>
  <c r="C162" i="1"/>
  <c r="G162" i="1" s="1"/>
  <c r="H161" i="1"/>
  <c r="G161" i="1"/>
  <c r="D161" i="1"/>
  <c r="C161" i="1"/>
  <c r="C160" i="1"/>
  <c r="H159" i="1"/>
  <c r="G159" i="1"/>
  <c r="D159" i="1"/>
  <c r="C159" i="1"/>
  <c r="H158" i="1"/>
  <c r="D158" i="1"/>
  <c r="G158" i="1" s="1"/>
  <c r="C158" i="1"/>
  <c r="D157" i="1"/>
  <c r="H157" i="1" s="1"/>
  <c r="C157" i="1"/>
  <c r="D156" i="1"/>
  <c r="C156" i="1"/>
  <c r="H156" i="1" s="1"/>
  <c r="D155" i="1"/>
  <c r="C155" i="1"/>
  <c r="H155" i="1" s="1"/>
  <c r="D154" i="1"/>
  <c r="C154" i="1"/>
  <c r="H153" i="1"/>
  <c r="D153" i="1"/>
  <c r="G153" i="1" s="1"/>
  <c r="C153" i="1"/>
  <c r="D152" i="1"/>
  <c r="C152" i="1"/>
  <c r="G152" i="1" s="1"/>
  <c r="H151" i="1"/>
  <c r="G151" i="1"/>
  <c r="D151" i="1"/>
  <c r="C151" i="1"/>
  <c r="D150" i="1"/>
  <c r="D147" i="1"/>
  <c r="C147" i="1"/>
  <c r="G147" i="1" s="1"/>
  <c r="H146" i="1"/>
  <c r="D146" i="1"/>
  <c r="C146" i="1"/>
  <c r="G146" i="1" s="1"/>
  <c r="D145" i="1"/>
  <c r="H145" i="1" s="1"/>
  <c r="C145" i="1"/>
  <c r="D144" i="1"/>
  <c r="C144" i="1"/>
  <c r="H143" i="1"/>
  <c r="G143" i="1"/>
  <c r="D143" i="1"/>
  <c r="C143" i="1"/>
  <c r="H142" i="1"/>
  <c r="G142" i="1"/>
  <c r="D142" i="1"/>
  <c r="C142" i="1"/>
  <c r="D141" i="1"/>
  <c r="C141" i="1"/>
  <c r="H141" i="1" s="1"/>
  <c r="H140" i="1"/>
  <c r="D140" i="1"/>
  <c r="C140" i="1"/>
  <c r="G140" i="1" s="1"/>
  <c r="D139" i="1"/>
  <c r="C139" i="1"/>
  <c r="H138" i="1"/>
  <c r="G138" i="1"/>
  <c r="D138" i="1"/>
  <c r="C138" i="1"/>
  <c r="H137" i="1"/>
  <c r="G137" i="1"/>
  <c r="D137" i="1"/>
  <c r="C137" i="1"/>
  <c r="G136" i="1"/>
  <c r="D136" i="1"/>
  <c r="H136" i="1" s="1"/>
  <c r="C136" i="1"/>
  <c r="D135" i="1"/>
  <c r="C135" i="1"/>
  <c r="G135" i="1" s="1"/>
  <c r="H134" i="1"/>
  <c r="D134" i="1"/>
  <c r="C134" i="1"/>
  <c r="G134" i="1" s="1"/>
  <c r="H133" i="1"/>
  <c r="G133" i="1"/>
  <c r="D133" i="1"/>
  <c r="C133" i="1"/>
  <c r="D132" i="1"/>
  <c r="C132" i="1"/>
  <c r="H132" i="1" s="1"/>
  <c r="D129" i="1"/>
  <c r="C129" i="1"/>
  <c r="H129" i="1" s="1"/>
  <c r="H128" i="1"/>
  <c r="G128" i="1"/>
  <c r="D128" i="1"/>
  <c r="C128" i="1"/>
  <c r="D127" i="1"/>
  <c r="C127" i="1"/>
  <c r="H126" i="1"/>
  <c r="G126" i="1"/>
  <c r="D126" i="1"/>
  <c r="C126" i="1"/>
  <c r="D125" i="1"/>
  <c r="H124" i="1"/>
  <c r="D124" i="1"/>
  <c r="C124" i="1"/>
  <c r="G124" i="1" s="1"/>
  <c r="H123" i="1"/>
  <c r="G123" i="1"/>
  <c r="D123" i="1"/>
  <c r="C123" i="1"/>
  <c r="D122" i="1"/>
  <c r="C122" i="1"/>
  <c r="D121" i="1"/>
  <c r="H120" i="1"/>
  <c r="D120" i="1"/>
  <c r="C120" i="1"/>
  <c r="D119" i="1"/>
  <c r="C119" i="1"/>
  <c r="H118" i="1"/>
  <c r="G118" i="1"/>
  <c r="D118" i="1"/>
  <c r="C118" i="1"/>
  <c r="D117" i="1"/>
  <c r="C117" i="1"/>
  <c r="H117" i="1" s="1"/>
  <c r="D116" i="1"/>
  <c r="C116" i="1"/>
  <c r="D115" i="1"/>
  <c r="H115" i="1" s="1"/>
  <c r="C115" i="1"/>
  <c r="D114" i="1"/>
  <c r="C114" i="1"/>
  <c r="H113" i="1"/>
  <c r="G113" i="1"/>
  <c r="D113" i="1"/>
  <c r="C113" i="1"/>
  <c r="H112" i="1"/>
  <c r="D112" i="1"/>
  <c r="C112" i="1"/>
  <c r="G112" i="1" s="1"/>
  <c r="D111" i="1"/>
  <c r="G111" i="1" s="1"/>
  <c r="C111" i="1"/>
  <c r="D110" i="1"/>
  <c r="C110" i="1"/>
  <c r="G110" i="1" s="1"/>
  <c r="D109" i="1"/>
  <c r="C109" i="1"/>
  <c r="G109" i="1" s="1"/>
  <c r="D108" i="1"/>
  <c r="G107" i="1"/>
  <c r="D107" i="1"/>
  <c r="C107" i="1"/>
  <c r="D106" i="1"/>
  <c r="C106" i="1"/>
  <c r="H106" i="1" s="1"/>
  <c r="G105" i="1"/>
  <c r="D105" i="1"/>
  <c r="C105" i="1"/>
  <c r="H105" i="1" s="1"/>
  <c r="H104" i="1"/>
  <c r="G104" i="1"/>
  <c r="D104" i="1"/>
  <c r="C104" i="1"/>
  <c r="D103" i="1"/>
  <c r="D102" i="1"/>
  <c r="H101" i="1"/>
  <c r="D101" i="1"/>
  <c r="G101" i="1" s="1"/>
  <c r="C101" i="1"/>
  <c r="D100" i="1"/>
  <c r="G100" i="1" s="1"/>
  <c r="C100" i="1"/>
  <c r="D99" i="1"/>
  <c r="C99" i="1"/>
  <c r="H98" i="1"/>
  <c r="G98" i="1"/>
  <c r="D98" i="1"/>
  <c r="C98" i="1"/>
  <c r="D97" i="1"/>
  <c r="C97" i="1"/>
  <c r="D96" i="1"/>
  <c r="C96" i="1"/>
  <c r="H96" i="1" s="1"/>
  <c r="H95" i="1"/>
  <c r="G95" i="1"/>
  <c r="D95" i="1"/>
  <c r="C95" i="1"/>
  <c r="G94" i="1"/>
  <c r="D94" i="1"/>
  <c r="C94" i="1"/>
  <c r="H94" i="1" s="1"/>
  <c r="D93" i="1"/>
  <c r="C93" i="1"/>
  <c r="D92" i="1"/>
  <c r="C92" i="1"/>
  <c r="D91" i="1"/>
  <c r="C91" i="1"/>
  <c r="D90" i="1"/>
  <c r="H90" i="1" s="1"/>
  <c r="C90" i="1"/>
  <c r="D89" i="1"/>
  <c r="C89" i="1"/>
  <c r="H88" i="1"/>
  <c r="G88" i="1"/>
  <c r="D88" i="1"/>
  <c r="C88" i="1"/>
  <c r="D87" i="1"/>
  <c r="C87" i="1"/>
  <c r="D86" i="1"/>
  <c r="C86" i="1"/>
  <c r="H85" i="1"/>
  <c r="G85" i="1"/>
  <c r="D85" i="1"/>
  <c r="C85" i="1"/>
  <c r="H84" i="1"/>
  <c r="D84" i="1"/>
  <c r="C84" i="1"/>
  <c r="G84" i="1" s="1"/>
  <c r="D83" i="1"/>
  <c r="H83" i="1" s="1"/>
  <c r="C83" i="1"/>
  <c r="D82" i="1"/>
  <c r="C82" i="1"/>
  <c r="D81" i="1"/>
  <c r="C81" i="1"/>
  <c r="H80" i="1"/>
  <c r="D80" i="1"/>
  <c r="G80" i="1" s="1"/>
  <c r="C80" i="1"/>
  <c r="H79" i="1"/>
  <c r="G79" i="1"/>
  <c r="D79" i="1"/>
  <c r="C79" i="1"/>
  <c r="H77" i="1"/>
  <c r="D77" i="1"/>
  <c r="C77" i="1"/>
  <c r="G77" i="1" s="1"/>
  <c r="D76" i="1"/>
  <c r="C76" i="1"/>
  <c r="H76" i="1" s="1"/>
  <c r="G75" i="1"/>
  <c r="D75" i="1"/>
  <c r="C75" i="1"/>
  <c r="D74" i="1"/>
  <c r="G74" i="1" s="1"/>
  <c r="C74" i="1"/>
  <c r="C73" i="1"/>
  <c r="D72" i="1"/>
  <c r="C72" i="1"/>
  <c r="D71" i="1"/>
  <c r="C71" i="1"/>
  <c r="C70" i="1"/>
  <c r="D69" i="1"/>
  <c r="C69" i="1"/>
  <c r="H69" i="1" s="1"/>
  <c r="D68" i="1"/>
  <c r="G68" i="1" s="1"/>
  <c r="C68" i="1"/>
  <c r="C67" i="1"/>
  <c r="D66" i="1"/>
  <c r="C66" i="1"/>
  <c r="H65" i="1"/>
  <c r="G65" i="1"/>
  <c r="D65" i="1"/>
  <c r="C65" i="1"/>
  <c r="C64" i="1"/>
  <c r="H63" i="1"/>
  <c r="G63" i="1"/>
  <c r="D63" i="1"/>
  <c r="C63" i="1"/>
  <c r="D62" i="1"/>
  <c r="C62" i="1"/>
  <c r="G62" i="1" s="1"/>
  <c r="D61" i="1"/>
  <c r="C61" i="1"/>
  <c r="H61" i="1" s="1"/>
  <c r="H60" i="1"/>
  <c r="G60" i="1"/>
  <c r="D60" i="1"/>
  <c r="C60" i="1"/>
  <c r="G59" i="1"/>
  <c r="D59" i="1"/>
  <c r="C59" i="1"/>
  <c r="G58" i="1"/>
  <c r="D58" i="1"/>
  <c r="H58" i="1" s="1"/>
  <c r="C58" i="1"/>
  <c r="D57" i="1"/>
  <c r="H56" i="1"/>
  <c r="G56" i="1"/>
  <c r="D56" i="1"/>
  <c r="C56" i="1"/>
  <c r="D55" i="1"/>
  <c r="C55" i="1"/>
  <c r="D54" i="1"/>
  <c r="C54" i="1"/>
  <c r="H53" i="1"/>
  <c r="G53" i="1"/>
  <c r="D53" i="1"/>
  <c r="C53" i="1"/>
  <c r="H52" i="1"/>
  <c r="D52" i="1"/>
  <c r="C52" i="1"/>
  <c r="G52" i="1" s="1"/>
  <c r="D51" i="1"/>
  <c r="C51" i="1"/>
  <c r="D50" i="1"/>
  <c r="C50" i="1"/>
  <c r="H50" i="1" s="1"/>
  <c r="D49" i="1"/>
  <c r="G49" i="1" s="1"/>
  <c r="C49" i="1"/>
  <c r="D48" i="1"/>
  <c r="G48" i="1" s="1"/>
  <c r="C48" i="1"/>
  <c r="D47" i="1"/>
  <c r="C47" i="1"/>
  <c r="H46" i="1"/>
  <c r="D46" i="1"/>
  <c r="G46" i="1" s="1"/>
  <c r="C46" i="1"/>
  <c r="D44" i="1"/>
  <c r="C44" i="1"/>
  <c r="D43" i="1"/>
  <c r="H43" i="1" s="1"/>
  <c r="C43" i="1"/>
  <c r="H42" i="1"/>
  <c r="D42" i="1"/>
  <c r="C42" i="1"/>
  <c r="G42" i="1" s="1"/>
  <c r="G41" i="1"/>
  <c r="D41" i="1"/>
  <c r="C41" i="1"/>
  <c r="D40" i="1"/>
  <c r="C40" i="1"/>
  <c r="H40" i="1" s="1"/>
  <c r="D39" i="1"/>
  <c r="C39" i="1"/>
  <c r="H39" i="1" s="1"/>
  <c r="D38" i="1"/>
  <c r="C38" i="1"/>
  <c r="H37" i="1"/>
  <c r="D37" i="1"/>
  <c r="C37" i="1"/>
  <c r="G37" i="1" s="1"/>
  <c r="D36" i="1"/>
  <c r="C36" i="1"/>
  <c r="H35" i="1"/>
  <c r="D35" i="1"/>
  <c r="C35" i="1"/>
  <c r="G34" i="1"/>
  <c r="D34" i="1"/>
  <c r="C34" i="1"/>
  <c r="D33" i="1"/>
  <c r="H33" i="1" s="1"/>
  <c r="C33" i="1"/>
  <c r="D32" i="1"/>
  <c r="C32" i="1"/>
  <c r="G32" i="1" s="1"/>
  <c r="H31" i="1"/>
  <c r="D31" i="1"/>
  <c r="G31" i="1" s="1"/>
  <c r="C31" i="1"/>
  <c r="H30" i="1"/>
  <c r="G30" i="1"/>
  <c r="D30" i="1"/>
  <c r="C30" i="1"/>
  <c r="D29" i="1"/>
  <c r="C29" i="1"/>
  <c r="H28" i="1"/>
  <c r="G28" i="1"/>
  <c r="D28" i="1"/>
  <c r="C28" i="1"/>
  <c r="D27" i="1"/>
  <c r="C27" i="1"/>
  <c r="D26" i="1"/>
  <c r="C26" i="1"/>
  <c r="D25" i="1"/>
  <c r="H25" i="1" s="1"/>
  <c r="C25" i="1"/>
  <c r="D24" i="1"/>
  <c r="C24" i="1"/>
  <c r="H23" i="1"/>
  <c r="G23" i="1"/>
  <c r="D23" i="1"/>
  <c r="C23" i="1"/>
  <c r="D22" i="1"/>
  <c r="C22" i="1"/>
  <c r="G22" i="1" s="1"/>
  <c r="D21" i="1"/>
  <c r="H21" i="1" s="1"/>
  <c r="C21" i="1"/>
  <c r="D20" i="1"/>
  <c r="H20" i="1" s="1"/>
  <c r="C20" i="1"/>
  <c r="D19" i="1"/>
  <c r="C19" i="1"/>
  <c r="H19" i="1" s="1"/>
  <c r="H18" i="1"/>
  <c r="D18" i="1"/>
  <c r="G18" i="1" s="1"/>
  <c r="C18" i="1"/>
  <c r="H17" i="1"/>
  <c r="D17" i="1"/>
  <c r="C17" i="1"/>
  <c r="G17" i="1" s="1"/>
  <c r="D16" i="1"/>
  <c r="C16" i="1"/>
  <c r="H15" i="1"/>
  <c r="G15" i="1"/>
  <c r="D15" i="1"/>
  <c r="C15" i="1"/>
  <c r="D14" i="1"/>
  <c r="C14" i="1"/>
  <c r="G14" i="1" s="1"/>
  <c r="D13" i="1"/>
  <c r="H13" i="1" s="1"/>
  <c r="C13" i="1"/>
  <c r="H12" i="1"/>
  <c r="D12" i="1"/>
  <c r="C12" i="1"/>
  <c r="G12" i="1" s="1"/>
  <c r="D11" i="1"/>
  <c r="C11" i="1"/>
  <c r="G10" i="1"/>
  <c r="D10" i="1"/>
  <c r="C10" i="1"/>
  <c r="D9" i="1"/>
  <c r="C9" i="1"/>
  <c r="D8" i="1"/>
  <c r="H8" i="1" s="1"/>
  <c r="C8" i="1"/>
  <c r="H7" i="1"/>
  <c r="D7" i="1"/>
  <c r="C7" i="1"/>
  <c r="G7" i="1" s="1"/>
  <c r="D6" i="1"/>
  <c r="C6" i="1"/>
  <c r="H6" i="1" s="1"/>
  <c r="D5" i="1"/>
  <c r="G5" i="1" s="1"/>
  <c r="C5" i="1"/>
  <c r="G4" i="1"/>
  <c r="D4" i="1"/>
  <c r="H4" i="1" s="1"/>
  <c r="C4" i="1"/>
  <c r="E324" i="9" l="1"/>
  <c r="B324" i="9" s="1"/>
  <c r="E326" i="9"/>
  <c r="B326" i="9" s="1"/>
  <c r="E327" i="9"/>
  <c r="B327" i="9" s="1"/>
  <c r="E37" i="9"/>
  <c r="H34" i="3"/>
  <c r="E320" i="9"/>
  <c r="B320" i="9" s="1"/>
  <c r="E36" i="9"/>
  <c r="E31" i="9"/>
  <c r="B31" i="9" s="1"/>
  <c r="E322" i="9"/>
  <c r="B322" i="9" s="1"/>
  <c r="G1603" i="1"/>
  <c r="E303" i="9"/>
  <c r="B303" i="9" s="1"/>
  <c r="D1260" i="1"/>
  <c r="G1260" i="1" s="1"/>
  <c r="G1266" i="1"/>
  <c r="F260" i="5"/>
  <c r="H1264" i="1"/>
  <c r="D255" i="5"/>
  <c r="C1259" i="1" s="1"/>
  <c r="G1261" i="1"/>
  <c r="G299" i="1"/>
  <c r="H421" i="1"/>
  <c r="H299" i="1"/>
  <c r="H415" i="1"/>
  <c r="E647" i="4"/>
  <c r="D641" i="1" s="1"/>
  <c r="G421" i="1"/>
  <c r="D422" i="1"/>
  <c r="H422" i="1" s="1"/>
  <c r="E294" i="9"/>
  <c r="B294" i="9" s="1"/>
  <c r="F426" i="4"/>
  <c r="G422" i="1"/>
  <c r="G298" i="1"/>
  <c r="G1316" i="1"/>
  <c r="H1087" i="1"/>
  <c r="G1092" i="1"/>
  <c r="E307" i="9"/>
  <c r="B307" i="9" s="1"/>
  <c r="F115" i="6"/>
  <c r="H51" i="1"/>
  <c r="G51" i="1"/>
  <c r="H318" i="1"/>
  <c r="G318" i="1"/>
  <c r="H426" i="1"/>
  <c r="G426" i="1"/>
  <c r="H652" i="1"/>
  <c r="G652" i="1"/>
  <c r="G902" i="1"/>
  <c r="H902" i="1"/>
  <c r="H1178" i="1"/>
  <c r="G1178" i="1"/>
  <c r="H1377" i="1"/>
  <c r="G1377" i="1"/>
  <c r="C383" i="1"/>
  <c r="F388" i="4"/>
  <c r="D373" i="4"/>
  <c r="H212" i="1"/>
  <c r="G212" i="1"/>
  <c r="G694" i="1"/>
  <c r="H694" i="1"/>
  <c r="G945" i="1"/>
  <c r="H1343" i="1"/>
  <c r="G1343" i="1"/>
  <c r="H66" i="1"/>
  <c r="G66" i="1"/>
  <c r="H93" i="1"/>
  <c r="G93" i="1"/>
  <c r="H265" i="1"/>
  <c r="G265" i="1"/>
  <c r="H675" i="1"/>
  <c r="G675" i="1"/>
  <c r="G791" i="1"/>
  <c r="H791" i="1"/>
  <c r="H799" i="1"/>
  <c r="G799" i="1"/>
  <c r="D6" i="8"/>
  <c r="C1595" i="1"/>
  <c r="H11" i="1"/>
  <c r="G11" i="1"/>
  <c r="H311" i="1"/>
  <c r="G311" i="1"/>
  <c r="G785" i="1"/>
  <c r="H785" i="1"/>
  <c r="G822" i="1"/>
  <c r="H822" i="1"/>
  <c r="H167" i="1"/>
  <c r="G167" i="1"/>
  <c r="H291" i="1"/>
  <c r="G291" i="1"/>
  <c r="H86" i="1"/>
  <c r="G86" i="1"/>
  <c r="H119" i="1"/>
  <c r="G119" i="1"/>
  <c r="H815" i="1"/>
  <c r="G815" i="1"/>
  <c r="G1250" i="1"/>
  <c r="H1250" i="1"/>
  <c r="G1363" i="1"/>
  <c r="H1363" i="1"/>
  <c r="G1380" i="1"/>
  <c r="H1380" i="1"/>
  <c r="F61" i="4"/>
  <c r="C57" i="1"/>
  <c r="D70" i="1"/>
  <c r="F74" i="4"/>
  <c r="H127" i="1"/>
  <c r="G127" i="1"/>
  <c r="H206" i="1"/>
  <c r="G206" i="1"/>
  <c r="G241" i="1"/>
  <c r="H532" i="1"/>
  <c r="G532" i="1"/>
  <c r="H599" i="1"/>
  <c r="G599" i="1"/>
  <c r="G36" i="1"/>
  <c r="H36" i="1"/>
  <c r="G251" i="1"/>
  <c r="H251" i="1"/>
  <c r="H398" i="1"/>
  <c r="G398" i="1"/>
  <c r="D316" i="1"/>
  <c r="E308" i="4"/>
  <c r="G727" i="1"/>
  <c r="H727" i="1"/>
  <c r="H890" i="1"/>
  <c r="G890" i="1"/>
  <c r="G1610" i="1"/>
  <c r="H1610" i="1"/>
  <c r="H408" i="1"/>
  <c r="G408" i="1"/>
  <c r="H780" i="1"/>
  <c r="G780" i="1"/>
  <c r="H185" i="1"/>
  <c r="G185" i="1"/>
  <c r="H278" i="1"/>
  <c r="G278" i="1"/>
  <c r="G432" i="1"/>
  <c r="H432" i="1"/>
  <c r="H1231" i="1"/>
  <c r="G1231" i="1"/>
  <c r="H271" i="1"/>
  <c r="G271" i="1"/>
  <c r="H449" i="1"/>
  <c r="G449" i="1"/>
  <c r="H493" i="1"/>
  <c r="G493" i="1"/>
  <c r="H559" i="1"/>
  <c r="G559" i="1"/>
  <c r="H852" i="1"/>
  <c r="G852" i="1"/>
  <c r="G1144" i="1"/>
  <c r="H1144" i="1"/>
  <c r="H1160" i="1"/>
  <c r="G1160" i="1"/>
  <c r="H510" i="1"/>
  <c r="G510" i="1"/>
  <c r="H285" i="1"/>
  <c r="G285" i="1"/>
  <c r="G81" i="1"/>
  <c r="H81" i="1"/>
  <c r="H456" i="1"/>
  <c r="G456" i="1"/>
  <c r="H525" i="1"/>
  <c r="G525" i="1"/>
  <c r="H868" i="1"/>
  <c r="G868" i="1"/>
  <c r="H1466" i="1"/>
  <c r="G1466" i="1"/>
  <c r="H154" i="1"/>
  <c r="G154" i="1"/>
  <c r="G315" i="1"/>
  <c r="H315" i="1"/>
  <c r="H220" i="1"/>
  <c r="G220" i="1"/>
  <c r="H585" i="1"/>
  <c r="G585" i="1"/>
  <c r="H331" i="1"/>
  <c r="G331" i="1"/>
  <c r="H29" i="1"/>
  <c r="G29" i="1"/>
  <c r="H160" i="1"/>
  <c r="G160" i="1"/>
  <c r="H179" i="1"/>
  <c r="G179" i="1"/>
  <c r="H484" i="1"/>
  <c r="G484" i="1"/>
  <c r="H502" i="1"/>
  <c r="G502" i="1"/>
  <c r="G659" i="1"/>
  <c r="H659" i="1"/>
  <c r="G1118" i="1"/>
  <c r="H1118" i="1"/>
  <c r="H447" i="1"/>
  <c r="G447" i="1"/>
  <c r="H508" i="1"/>
  <c r="G508" i="1"/>
  <c r="H567" i="1"/>
  <c r="G567" i="1"/>
  <c r="H114" i="1"/>
  <c r="G114" i="1"/>
  <c r="G1197" i="1"/>
  <c r="H1197" i="1"/>
  <c r="H24" i="1"/>
  <c r="G24" i="1"/>
  <c r="H64" i="1"/>
  <c r="G64" i="1"/>
  <c r="G187" i="1"/>
  <c r="H187" i="1"/>
  <c r="H9" i="1"/>
  <c r="G9" i="1"/>
  <c r="H99" i="1"/>
  <c r="G99" i="1"/>
  <c r="H139" i="1"/>
  <c r="G139" i="1"/>
  <c r="H477" i="1"/>
  <c r="G477" i="1"/>
  <c r="H495" i="1"/>
  <c r="G495" i="1"/>
  <c r="H537" i="1"/>
  <c r="G537" i="1"/>
  <c r="D134" i="4"/>
  <c r="G220" i="9"/>
  <c r="E220" i="9" s="1"/>
  <c r="B220" i="9" s="1"/>
  <c r="F135" i="4"/>
  <c r="G212" i="9"/>
  <c r="E212" i="9" s="1"/>
  <c r="B212" i="9" s="1"/>
  <c r="C131" i="1"/>
  <c r="E221" i="4"/>
  <c r="D217" i="1" s="1"/>
  <c r="F222" i="4"/>
  <c r="D218" i="1"/>
  <c r="D396" i="1"/>
  <c r="F401" i="4"/>
  <c r="E373" i="4"/>
  <c r="H268" i="1"/>
  <c r="G268" i="1"/>
  <c r="G322" i="1"/>
  <c r="H329" i="1"/>
  <c r="G329" i="1"/>
  <c r="H344" i="1"/>
  <c r="G344" i="1"/>
  <c r="H366" i="1"/>
  <c r="G366" i="1"/>
  <c r="H389" i="1"/>
  <c r="G389" i="1"/>
  <c r="H430" i="1"/>
  <c r="G430" i="1"/>
  <c r="H466" i="1"/>
  <c r="G466" i="1"/>
  <c r="H589" i="1"/>
  <c r="G589" i="1"/>
  <c r="H826" i="1"/>
  <c r="G826" i="1"/>
  <c r="G856" i="1"/>
  <c r="H856" i="1"/>
  <c r="H1193" i="1"/>
  <c r="G1193" i="1"/>
  <c r="G1334" i="1"/>
  <c r="H1334" i="1"/>
  <c r="G1449" i="1"/>
  <c r="H1449" i="1"/>
  <c r="G1465" i="1"/>
  <c r="H1465" i="1"/>
  <c r="H293" i="1"/>
  <c r="G293" i="1"/>
  <c r="E430" i="4"/>
  <c r="D425" i="1"/>
  <c r="G21" i="1"/>
  <c r="G35" i="1"/>
  <c r="H71" i="1"/>
  <c r="G71" i="1"/>
  <c r="H92" i="1"/>
  <c r="G92" i="1"/>
  <c r="G157" i="1"/>
  <c r="G255" i="1"/>
  <c r="G262" i="1"/>
  <c r="G290" i="1"/>
  <c r="H314" i="1"/>
  <c r="G314" i="1"/>
  <c r="H582" i="1"/>
  <c r="G698" i="1"/>
  <c r="H733" i="1"/>
  <c r="G733" i="1"/>
  <c r="H755" i="1"/>
  <c r="H872" i="1"/>
  <c r="G872" i="1"/>
  <c r="H956" i="1"/>
  <c r="G979" i="1"/>
  <c r="H979" i="1"/>
  <c r="H1028" i="1"/>
  <c r="G1028" i="1"/>
  <c r="G1259" i="1"/>
  <c r="H1259" i="1"/>
  <c r="G1305" i="1"/>
  <c r="H1305" i="1"/>
  <c r="G1482" i="1"/>
  <c r="C1401" i="1"/>
  <c r="H27" i="3"/>
  <c r="H386" i="1"/>
  <c r="G386" i="1"/>
  <c r="H533" i="1"/>
  <c r="G533" i="1"/>
  <c r="G621" i="1"/>
  <c r="H621" i="1"/>
  <c r="H676" i="1"/>
  <c r="G676" i="1"/>
  <c r="H766" i="1"/>
  <c r="G766" i="1"/>
  <c r="H1057" i="1"/>
  <c r="G1057" i="1"/>
  <c r="H1558" i="1"/>
  <c r="G1558" i="1"/>
  <c r="I1558" i="1" s="1"/>
  <c r="J1558" i="1"/>
  <c r="H164" i="1"/>
  <c r="G164" i="1"/>
  <c r="G191" i="1"/>
  <c r="H330" i="1"/>
  <c r="H345" i="1"/>
  <c r="G345" i="1"/>
  <c r="H390" i="1"/>
  <c r="G390" i="1"/>
  <c r="H414" i="1"/>
  <c r="H431" i="1"/>
  <c r="G431" i="1"/>
  <c r="H492" i="1"/>
  <c r="G492" i="1"/>
  <c r="H544" i="1"/>
  <c r="G544" i="1"/>
  <c r="H566" i="1"/>
  <c r="G566" i="1"/>
  <c r="H574" i="1"/>
  <c r="G574" i="1"/>
  <c r="H617" i="1"/>
  <c r="G617" i="1"/>
  <c r="G819" i="1"/>
  <c r="H819" i="1"/>
  <c r="G849" i="1"/>
  <c r="H887" i="1"/>
  <c r="G887" i="1"/>
  <c r="H908" i="1"/>
  <c r="G908" i="1"/>
  <c r="H936" i="1"/>
  <c r="H957" i="1"/>
  <c r="G957" i="1"/>
  <c r="G1044" i="1"/>
  <c r="H1044" i="1"/>
  <c r="G1134" i="1"/>
  <c r="H1134" i="1"/>
  <c r="H1243" i="1"/>
  <c r="G1243" i="1"/>
  <c r="G1299" i="1"/>
  <c r="H1299" i="1"/>
  <c r="H1328" i="1"/>
  <c r="G1328" i="1"/>
  <c r="H1411" i="1"/>
  <c r="G1411" i="1"/>
  <c r="G1498" i="1"/>
  <c r="G1522" i="1"/>
  <c r="H1522" i="1"/>
  <c r="H1566" i="1"/>
  <c r="G1566" i="1"/>
  <c r="I1566" i="1" s="1"/>
  <c r="J1566" i="1"/>
  <c r="H1589" i="1"/>
  <c r="G1589" i="1"/>
  <c r="H1609" i="1"/>
  <c r="G1609" i="1"/>
  <c r="C279" i="1"/>
  <c r="F283" i="4"/>
  <c r="H632" i="1"/>
  <c r="G632" i="1"/>
  <c r="H721" i="1"/>
  <c r="G721" i="1"/>
  <c r="H735" i="1"/>
  <c r="G735" i="1"/>
  <c r="H820" i="1"/>
  <c r="G820" i="1"/>
  <c r="H1102" i="1"/>
  <c r="G1102" i="1"/>
  <c r="H1151" i="1"/>
  <c r="G1151" i="1"/>
  <c r="G1290" i="1"/>
  <c r="H1290" i="1"/>
  <c r="G1412" i="1"/>
  <c r="H1412" i="1"/>
  <c r="E134" i="4"/>
  <c r="D130" i="1" s="1"/>
  <c r="D131" i="1"/>
  <c r="H249" i="1"/>
  <c r="G249" i="1"/>
  <c r="H376" i="1"/>
  <c r="G376" i="1"/>
  <c r="H440" i="1"/>
  <c r="G440" i="1"/>
  <c r="H468" i="1"/>
  <c r="G468" i="1"/>
  <c r="G700" i="1"/>
  <c r="H700" i="1"/>
  <c r="H715" i="1"/>
  <c r="G715" i="1"/>
  <c r="G748" i="1"/>
  <c r="H792" i="1"/>
  <c r="G792" i="1"/>
  <c r="H858" i="1"/>
  <c r="G858" i="1"/>
  <c r="H930" i="1"/>
  <c r="G930" i="1"/>
  <c r="G1054" i="1"/>
  <c r="H1054" i="1"/>
  <c r="H1062" i="1"/>
  <c r="G1062" i="1"/>
  <c r="G1093" i="1"/>
  <c r="H1093" i="1"/>
  <c r="G1161" i="1"/>
  <c r="H1161" i="1"/>
  <c r="G1284" i="1"/>
  <c r="H1284" i="1"/>
  <c r="G1436" i="1"/>
  <c r="H1436" i="1"/>
  <c r="G575" i="1"/>
  <c r="H1195" i="1"/>
  <c r="G1524" i="1"/>
  <c r="H1524" i="1"/>
  <c r="H1581" i="1"/>
  <c r="J1581" i="1"/>
  <c r="F164" i="4"/>
  <c r="G43" i="1"/>
  <c r="G73" i="1"/>
  <c r="H309" i="1"/>
  <c r="G309" i="1"/>
  <c r="G338" i="1"/>
  <c r="H469" i="1"/>
  <c r="G469" i="1"/>
  <c r="H516" i="1"/>
  <c r="H660" i="1"/>
  <c r="G660" i="1"/>
  <c r="G742" i="1"/>
  <c r="H813" i="1"/>
  <c r="G813" i="1"/>
  <c r="H888" i="1"/>
  <c r="G1010" i="1"/>
  <c r="H1022" i="1"/>
  <c r="G1022" i="1"/>
  <c r="H1046" i="1"/>
  <c r="G1046" i="1"/>
  <c r="H1110" i="1"/>
  <c r="G1110" i="1"/>
  <c r="H1492" i="1"/>
  <c r="G1492" i="1"/>
  <c r="H10" i="1"/>
  <c r="H87" i="1"/>
  <c r="G87" i="1"/>
  <c r="G132" i="1"/>
  <c r="H144" i="1"/>
  <c r="G144" i="1"/>
  <c r="G199" i="1"/>
  <c r="H207" i="1"/>
  <c r="H242" i="1"/>
  <c r="H250" i="1"/>
  <c r="G250" i="1"/>
  <c r="H347" i="1"/>
  <c r="G347" i="1"/>
  <c r="G362" i="1"/>
  <c r="H433" i="1"/>
  <c r="G433" i="1"/>
  <c r="H524" i="1"/>
  <c r="G524" i="1"/>
  <c r="H546" i="1"/>
  <c r="H701" i="1"/>
  <c r="G701" i="1"/>
  <c r="G749" i="1"/>
  <c r="H749" i="1"/>
  <c r="H764" i="1"/>
  <c r="G764" i="1"/>
  <c r="G771" i="1"/>
  <c r="H843" i="1"/>
  <c r="G843" i="1"/>
  <c r="G973" i="1"/>
  <c r="H981" i="1"/>
  <c r="G1003" i="1"/>
  <c r="H1213" i="1"/>
  <c r="G1213" i="1"/>
  <c r="G1252" i="1"/>
  <c r="H1252" i="1"/>
  <c r="H1315" i="1"/>
  <c r="G1315" i="1"/>
  <c r="J1548" i="1"/>
  <c r="G1548" i="1"/>
  <c r="I1548" i="1" s="1"/>
  <c r="J1574" i="1"/>
  <c r="G1574" i="1"/>
  <c r="G1601" i="1"/>
  <c r="D474" i="1"/>
  <c r="E479" i="4"/>
  <c r="D473" i="1" s="1"/>
  <c r="F127" i="5"/>
  <c r="C1132" i="1"/>
  <c r="G339" i="9"/>
  <c r="C1223" i="1"/>
  <c r="B278" i="9"/>
  <c r="H16" i="1"/>
  <c r="G16" i="1"/>
  <c r="H44" i="1"/>
  <c r="G44" i="1"/>
  <c r="H59" i="1"/>
  <c r="H74" i="1"/>
  <c r="H107" i="1"/>
  <c r="H213" i="1"/>
  <c r="G213" i="1"/>
  <c r="H302" i="1"/>
  <c r="G302" i="1"/>
  <c r="H339" i="1"/>
  <c r="G339" i="1"/>
  <c r="H384" i="1"/>
  <c r="G384" i="1"/>
  <c r="H552" i="1"/>
  <c r="G552" i="1"/>
  <c r="H772" i="1"/>
  <c r="G772" i="1"/>
  <c r="G881" i="1"/>
  <c r="H881" i="1"/>
  <c r="H982" i="1"/>
  <c r="H1137" i="1"/>
  <c r="G1137" i="1"/>
  <c r="H1292" i="1"/>
  <c r="G1292" i="1"/>
  <c r="H1477" i="1"/>
  <c r="G1477" i="1"/>
  <c r="H1500" i="1"/>
  <c r="G1500" i="1"/>
  <c r="H1543" i="1"/>
  <c r="J1543" i="1"/>
  <c r="G1543" i="1"/>
  <c r="I1543" i="1" s="1"/>
  <c r="J1568" i="1"/>
  <c r="G1568" i="1"/>
  <c r="I1568" i="1" s="1"/>
  <c r="I1581" i="1"/>
  <c r="H1032" i="1"/>
  <c r="G1032" i="1"/>
  <c r="H1138" i="1"/>
  <c r="G1138" i="1"/>
  <c r="H1346" i="1"/>
  <c r="G1346" i="1"/>
  <c r="G1627" i="1"/>
  <c r="H1627" i="1"/>
  <c r="H1170" i="1"/>
  <c r="G1170" i="1"/>
  <c r="H38" i="1"/>
  <c r="G38" i="1"/>
  <c r="H333" i="1"/>
  <c r="G333" i="1"/>
  <c r="H487" i="1"/>
  <c r="G487" i="1"/>
  <c r="G668" i="1"/>
  <c r="H668" i="1"/>
  <c r="G960" i="1"/>
  <c r="H960" i="1"/>
  <c r="G975" i="1"/>
  <c r="H975" i="1"/>
  <c r="H998" i="1"/>
  <c r="G998" i="1"/>
  <c r="G1024" i="1"/>
  <c r="H1024" i="1"/>
  <c r="H1278" i="1"/>
  <c r="G1324" i="1"/>
  <c r="H1324" i="1"/>
  <c r="H1438" i="1"/>
  <c r="G1438" i="1"/>
  <c r="H1461" i="1"/>
  <c r="G1461" i="1"/>
  <c r="H1550" i="1"/>
  <c r="J1550" i="1"/>
  <c r="G1550" i="1"/>
  <c r="I1550" i="1" s="1"/>
  <c r="J1557" i="1"/>
  <c r="H1557" i="1"/>
  <c r="G1557" i="1"/>
  <c r="B48" i="9"/>
  <c r="G25" i="1"/>
  <c r="H82" i="1"/>
  <c r="G82" i="1"/>
  <c r="G115" i="1"/>
  <c r="H175" i="1"/>
  <c r="H201" i="1"/>
  <c r="G201" i="1"/>
  <c r="G223" i="1"/>
  <c r="G371" i="1"/>
  <c r="H554" i="1"/>
  <c r="G554" i="1"/>
  <c r="H607" i="1"/>
  <c r="G607" i="1"/>
  <c r="G723" i="1"/>
  <c r="H898" i="1"/>
  <c r="H905" i="1"/>
  <c r="H1105" i="1"/>
  <c r="G1105" i="1"/>
  <c r="H1113" i="1"/>
  <c r="G1113" i="1"/>
  <c r="G1179" i="1"/>
  <c r="H1179" i="1"/>
  <c r="H1302" i="1"/>
  <c r="G1302" i="1"/>
  <c r="H1347" i="1"/>
  <c r="G1347" i="1"/>
  <c r="G1478" i="1"/>
  <c r="H1628" i="1"/>
  <c r="D1278" i="1"/>
  <c r="G1278" i="1" s="1"/>
  <c r="F274" i="5"/>
  <c r="G19" i="1"/>
  <c r="G40" i="1"/>
  <c r="H55" i="1"/>
  <c r="G55" i="1"/>
  <c r="G76" i="1"/>
  <c r="G83" i="1"/>
  <c r="G96" i="1"/>
  <c r="H109" i="1"/>
  <c r="G141" i="1"/>
  <c r="G169" i="1"/>
  <c r="H237" i="1"/>
  <c r="H305" i="1"/>
  <c r="G312" i="1"/>
  <c r="H351" i="1"/>
  <c r="G351" i="1"/>
  <c r="G358" i="1"/>
  <c r="G395" i="1"/>
  <c r="G428" i="1"/>
  <c r="H436" i="1"/>
  <c r="G436" i="1"/>
  <c r="H464" i="1"/>
  <c r="H481" i="1"/>
  <c r="G481" i="1"/>
  <c r="G519" i="1"/>
  <c r="H519" i="1"/>
  <c r="H526" i="1"/>
  <c r="C556" i="1"/>
  <c r="G648" i="1"/>
  <c r="G711" i="1"/>
  <c r="G739" i="1"/>
  <c r="H739" i="1"/>
  <c r="H809" i="1"/>
  <c r="G846" i="1"/>
  <c r="H892" i="1"/>
  <c r="H1000" i="1"/>
  <c r="G1000" i="1"/>
  <c r="G1042" i="1"/>
  <c r="H1042" i="1"/>
  <c r="H1115" i="1"/>
  <c r="G1115" i="1"/>
  <c r="G1272" i="1"/>
  <c r="H1272" i="1"/>
  <c r="H1287" i="1"/>
  <c r="G1287" i="1"/>
  <c r="H1310" i="1"/>
  <c r="H1383" i="1"/>
  <c r="G1383" i="1"/>
  <c r="H1417" i="1"/>
  <c r="G1417" i="1"/>
  <c r="G1425" i="1"/>
  <c r="C108" i="1"/>
  <c r="F112" i="4"/>
  <c r="G482" i="1"/>
  <c r="H482" i="1"/>
  <c r="F171" i="5"/>
  <c r="C1176" i="1"/>
  <c r="H147" i="1"/>
  <c r="G69" i="1"/>
  <c r="G90" i="1"/>
  <c r="H261" i="1"/>
  <c r="G261" i="1"/>
  <c r="G410" i="1"/>
  <c r="G1098" i="1"/>
  <c r="F578" i="4"/>
  <c r="C572" i="1"/>
  <c r="G226" i="9"/>
  <c r="E226" i="9" s="1"/>
  <c r="B226" i="9" s="1"/>
  <c r="H656" i="1"/>
  <c r="G656" i="1"/>
  <c r="H816" i="1"/>
  <c r="G816" i="1"/>
  <c r="G831" i="1"/>
  <c r="H933" i="1"/>
  <c r="G933" i="1"/>
  <c r="H1130" i="1"/>
  <c r="G1130" i="1"/>
  <c r="G1199" i="1"/>
  <c r="H1199" i="1"/>
  <c r="H1296" i="1"/>
  <c r="G1296" i="1"/>
  <c r="H5" i="1"/>
  <c r="H26" i="1"/>
  <c r="G26" i="1"/>
  <c r="H116" i="1"/>
  <c r="G116" i="1"/>
  <c r="H209" i="1"/>
  <c r="H320" i="1"/>
  <c r="G320" i="1"/>
  <c r="G472" i="1"/>
  <c r="H497" i="1"/>
  <c r="H505" i="1"/>
  <c r="G505" i="1"/>
  <c r="H594" i="1"/>
  <c r="H796" i="1"/>
  <c r="G796" i="1"/>
  <c r="H1051" i="1"/>
  <c r="G1051" i="1"/>
  <c r="G1318" i="1"/>
  <c r="H1318" i="1"/>
  <c r="H1340" i="1"/>
  <c r="G1340" i="1"/>
  <c r="H1348" i="1"/>
  <c r="G1348" i="1"/>
  <c r="H1407" i="1"/>
  <c r="H1495" i="1"/>
  <c r="G1495" i="1"/>
  <c r="B37" i="9"/>
  <c r="G13" i="1"/>
  <c r="G27" i="1"/>
  <c r="H27" i="1"/>
  <c r="H135" i="1"/>
  <c r="G156" i="1"/>
  <c r="G176" i="1"/>
  <c r="H203" i="1"/>
  <c r="G203" i="1"/>
  <c r="G231" i="1"/>
  <c r="H306" i="1"/>
  <c r="G306" i="1"/>
  <c r="G342" i="1"/>
  <c r="G372" i="1"/>
  <c r="G609" i="1"/>
  <c r="H609" i="1"/>
  <c r="H697" i="1"/>
  <c r="G697" i="1"/>
  <c r="H797" i="1"/>
  <c r="G797" i="1"/>
  <c r="H810" i="1"/>
  <c r="G810" i="1"/>
  <c r="G838" i="1"/>
  <c r="H900" i="1"/>
  <c r="G900" i="1"/>
  <c r="G1209" i="1"/>
  <c r="H1209" i="1"/>
  <c r="H1496" i="1"/>
  <c r="G1496" i="1"/>
  <c r="H1519" i="1"/>
  <c r="H1586" i="1"/>
  <c r="F129" i="4"/>
  <c r="D125" i="4"/>
  <c r="C125" i="1"/>
  <c r="F136" i="5"/>
  <c r="D135" i="5"/>
  <c r="C1141" i="1"/>
  <c r="H41" i="1"/>
  <c r="H48" i="1"/>
  <c r="G129" i="1"/>
  <c r="H162" i="1"/>
  <c r="H170" i="1"/>
  <c r="G170" i="1"/>
  <c r="H204" i="1"/>
  <c r="G210" i="1"/>
  <c r="C246" i="1"/>
  <c r="H359" i="1"/>
  <c r="G359" i="1"/>
  <c r="H429" i="1"/>
  <c r="G429" i="1"/>
  <c r="H444" i="1"/>
  <c r="G474" i="1"/>
  <c r="H474" i="1"/>
  <c r="G520" i="1"/>
  <c r="G549" i="1"/>
  <c r="G563" i="1"/>
  <c r="G587" i="1"/>
  <c r="H622" i="1"/>
  <c r="H629" i="1"/>
  <c r="G657" i="1"/>
  <c r="G684" i="1"/>
  <c r="H684" i="1"/>
  <c r="G725" i="1"/>
  <c r="H776" i="1"/>
  <c r="G776" i="1"/>
  <c r="H783" i="1"/>
  <c r="G783" i="1"/>
  <c r="G832" i="1"/>
  <c r="G941" i="1"/>
  <c r="G962" i="1"/>
  <c r="G1019" i="1"/>
  <c r="H1019" i="1"/>
  <c r="H1026" i="1"/>
  <c r="H1107" i="1"/>
  <c r="G1107" i="1"/>
  <c r="G1384" i="1"/>
  <c r="H1384" i="1"/>
  <c r="H1456" i="1"/>
  <c r="G1456" i="1"/>
  <c r="G1464" i="1"/>
  <c r="H1464" i="1"/>
  <c r="G1512" i="1"/>
  <c r="H1512" i="1"/>
  <c r="G1571" i="1"/>
  <c r="G374" i="1"/>
  <c r="H374" i="1"/>
  <c r="F488" i="4"/>
  <c r="E135" i="5"/>
  <c r="D1140" i="1" s="1"/>
  <c r="D1141" i="1"/>
  <c r="G89" i="1"/>
  <c r="H89" i="1"/>
  <c r="H450" i="1"/>
  <c r="G450" i="1"/>
  <c r="G1097" i="1"/>
  <c r="H1097" i="1"/>
  <c r="H1325" i="1"/>
  <c r="G1325" i="1"/>
  <c r="H1439" i="1"/>
  <c r="G1454" i="1"/>
  <c r="H1454" i="1"/>
  <c r="C353" i="1"/>
  <c r="F358" i="4"/>
  <c r="G47" i="1"/>
  <c r="H47" i="1"/>
  <c r="H54" i="1"/>
  <c r="G54" i="1"/>
  <c r="H68" i="1"/>
  <c r="H350" i="1"/>
  <c r="G350" i="1"/>
  <c r="H534" i="1"/>
  <c r="G534" i="1"/>
  <c r="G614" i="1"/>
  <c r="H628" i="1"/>
  <c r="G628" i="1"/>
  <c r="I1551" i="1"/>
  <c r="G1661" i="1"/>
  <c r="F327" i="4"/>
  <c r="D322" i="1"/>
  <c r="H322" i="1" s="1"/>
  <c r="G182" i="1"/>
  <c r="H182" i="1"/>
  <c r="H282" i="1"/>
  <c r="G282" i="1"/>
  <c r="H443" i="1"/>
  <c r="G704" i="1"/>
  <c r="H704" i="1"/>
  <c r="G738" i="1"/>
  <c r="H738" i="1"/>
  <c r="G899" i="1"/>
  <c r="H899" i="1"/>
  <c r="H992" i="1"/>
  <c r="G992" i="1"/>
  <c r="H1041" i="1"/>
  <c r="H1148" i="1"/>
  <c r="G1148" i="1"/>
  <c r="H1683" i="1"/>
  <c r="G1683" i="1"/>
  <c r="F427" i="4"/>
  <c r="D647" i="4"/>
  <c r="D648" i="4"/>
  <c r="G705" i="1"/>
  <c r="H705" i="1"/>
  <c r="G893" i="1"/>
  <c r="H893" i="1"/>
  <c r="H970" i="1"/>
  <c r="G970" i="1"/>
  <c r="G1191" i="1"/>
  <c r="H1311" i="1"/>
  <c r="G1311" i="1"/>
  <c r="I1559" i="1"/>
  <c r="H49" i="1"/>
  <c r="H62" i="1"/>
  <c r="H91" i="1"/>
  <c r="G91" i="1"/>
  <c r="H111" i="1"/>
  <c r="H190" i="1"/>
  <c r="H232" i="1"/>
  <c r="G276" i="1"/>
  <c r="H343" i="1"/>
  <c r="G343" i="1"/>
  <c r="H445" i="1"/>
  <c r="G445" i="1"/>
  <c r="H465" i="1"/>
  <c r="H491" i="1"/>
  <c r="G491" i="1"/>
  <c r="H557" i="1"/>
  <c r="G557" i="1"/>
  <c r="H732" i="1"/>
  <c r="H754" i="1"/>
  <c r="G754" i="1"/>
  <c r="H761" i="1"/>
  <c r="G761" i="1"/>
  <c r="H825" i="1"/>
  <c r="G948" i="1"/>
  <c r="H986" i="1"/>
  <c r="G986" i="1"/>
  <c r="H1027" i="1"/>
  <c r="G1027" i="1"/>
  <c r="H1091" i="1"/>
  <c r="G1091" i="1"/>
  <c r="H1125" i="1"/>
  <c r="H1358" i="1"/>
  <c r="G1358" i="1"/>
  <c r="G1489" i="1"/>
  <c r="H1489" i="1"/>
  <c r="I1565" i="1"/>
  <c r="G1572" i="1"/>
  <c r="H1572" i="1"/>
  <c r="H1685" i="1"/>
  <c r="G1685" i="1"/>
  <c r="G216" i="9"/>
  <c r="E216" i="9" s="1"/>
  <c r="B216" i="9" s="1"/>
  <c r="B230" i="9"/>
  <c r="H1281" i="1"/>
  <c r="G1473" i="1"/>
  <c r="H1473" i="1"/>
  <c r="H460" i="1"/>
  <c r="F13" i="6"/>
  <c r="C1409" i="1"/>
  <c r="H712" i="1"/>
  <c r="G712" i="1"/>
  <c r="G914" i="1"/>
  <c r="H914" i="1"/>
  <c r="H927" i="1"/>
  <c r="G927" i="1"/>
  <c r="G1135" i="1"/>
  <c r="H1135" i="1"/>
  <c r="H1158" i="1"/>
  <c r="G1158" i="1"/>
  <c r="H1205" i="1"/>
  <c r="G1205" i="1"/>
  <c r="G1236" i="1"/>
  <c r="H1236" i="1"/>
  <c r="G1357" i="1"/>
  <c r="H1357" i="1"/>
  <c r="H1381" i="1"/>
  <c r="G1381" i="1"/>
  <c r="G1397" i="1"/>
  <c r="H1397" i="1"/>
  <c r="H1520" i="1"/>
  <c r="G1520" i="1"/>
  <c r="E22" i="7"/>
  <c r="D1556" i="1"/>
  <c r="H1556" i="1" s="1"/>
  <c r="H243" i="1"/>
  <c r="G243" i="1"/>
  <c r="H402" i="1"/>
  <c r="G402" i="1"/>
  <c r="H499" i="1"/>
  <c r="G499" i="1"/>
  <c r="H75" i="1"/>
  <c r="H174" i="1"/>
  <c r="H205" i="1"/>
  <c r="G205" i="1"/>
  <c r="G283" i="1"/>
  <c r="H324" i="1"/>
  <c r="G324" i="1"/>
  <c r="H364" i="1"/>
  <c r="H377" i="1"/>
  <c r="H486" i="1"/>
  <c r="H531" i="1"/>
  <c r="G564" i="1"/>
  <c r="G624" i="1"/>
  <c r="H624" i="1"/>
  <c r="H731" i="1"/>
  <c r="G954" i="1"/>
  <c r="H954" i="1"/>
  <c r="H976" i="1"/>
  <c r="G976" i="1"/>
  <c r="G1029" i="1"/>
  <c r="H1029" i="1"/>
  <c r="G1059" i="1"/>
  <c r="H1059" i="1"/>
  <c r="G1104" i="1"/>
  <c r="H1104" i="1"/>
  <c r="H1166" i="1"/>
  <c r="G1166" i="1"/>
  <c r="G1251" i="1"/>
  <c r="H1251" i="1"/>
  <c r="G1373" i="1"/>
  <c r="H1422" i="1"/>
  <c r="G1422" i="1"/>
  <c r="G1451" i="1"/>
  <c r="H1451" i="1"/>
  <c r="G1506" i="1"/>
  <c r="H1506" i="1"/>
  <c r="H1513" i="1"/>
  <c r="G1513" i="1"/>
  <c r="G1579" i="1"/>
  <c r="H1579" i="1"/>
  <c r="G1618" i="1"/>
  <c r="F485" i="4"/>
  <c r="C479" i="1"/>
  <c r="D70" i="5"/>
  <c r="C1076" i="1"/>
  <c r="F71" i="5"/>
  <c r="F248" i="5"/>
  <c r="H790" i="1"/>
  <c r="G844" i="1"/>
  <c r="H844" i="1"/>
  <c r="H921" i="1"/>
  <c r="H1112" i="1"/>
  <c r="G1112" i="1"/>
  <c r="H1173" i="1"/>
  <c r="G1173" i="1"/>
  <c r="G1183" i="1"/>
  <c r="H1183" i="1"/>
  <c r="H1312" i="1"/>
  <c r="G1312" i="1"/>
  <c r="G1327" i="1"/>
  <c r="G1398" i="1"/>
  <c r="H1398" i="1"/>
  <c r="G1459" i="1"/>
  <c r="H1459" i="1"/>
  <c r="I1561" i="1"/>
  <c r="H630" i="1"/>
  <c r="G630" i="1"/>
  <c r="H540" i="1"/>
  <c r="H601" i="1"/>
  <c r="G601" i="1"/>
  <c r="G726" i="1"/>
  <c r="H779" i="1"/>
  <c r="H853" i="1"/>
  <c r="G853" i="1"/>
  <c r="H875" i="1"/>
  <c r="G889" i="1"/>
  <c r="H889" i="1"/>
  <c r="G963" i="1"/>
  <c r="H963" i="1"/>
  <c r="H1045" i="1"/>
  <c r="G1045" i="1"/>
  <c r="H1068" i="1"/>
  <c r="G1090" i="1"/>
  <c r="G1114" i="1"/>
  <c r="H1114" i="1"/>
  <c r="H1238" i="1"/>
  <c r="G1238" i="1"/>
  <c r="H1262" i="1"/>
  <c r="G1262" i="1"/>
  <c r="H1342" i="1"/>
  <c r="G1342" i="1"/>
  <c r="H1368" i="1"/>
  <c r="G1368" i="1"/>
  <c r="H1416" i="1"/>
  <c r="G1416" i="1"/>
  <c r="G1469" i="1"/>
  <c r="H1469" i="1"/>
  <c r="G1499" i="1"/>
  <c r="H1499" i="1"/>
  <c r="G1632" i="1"/>
  <c r="H1632" i="1"/>
  <c r="D149" i="1"/>
  <c r="F336" i="4"/>
  <c r="D321" i="4"/>
  <c r="C588" i="1"/>
  <c r="F594" i="4"/>
  <c r="H337" i="9"/>
  <c r="E337" i="9" s="1"/>
  <c r="B337" i="9" s="1"/>
  <c r="F197" i="5"/>
  <c r="D1201" i="1"/>
  <c r="H1201" i="1" s="1"/>
  <c r="B36" i="9"/>
  <c r="E101" i="9"/>
  <c r="B101" i="9" s="1"/>
  <c r="F235" i="9"/>
  <c r="B235" i="9" s="1"/>
  <c r="F246" i="9"/>
  <c r="H327" i="1"/>
  <c r="G327" i="1"/>
  <c r="H441" i="1"/>
  <c r="G441" i="1"/>
  <c r="H527" i="1"/>
  <c r="G527" i="1"/>
  <c r="H695" i="1"/>
  <c r="G695" i="1"/>
  <c r="H746" i="1"/>
  <c r="G746" i="1"/>
  <c r="H793" i="1"/>
  <c r="G793" i="1"/>
  <c r="G847" i="1"/>
  <c r="H847" i="1"/>
  <c r="H883" i="1"/>
  <c r="G883" i="1"/>
  <c r="H1240" i="1"/>
  <c r="G1240" i="1"/>
  <c r="G1336" i="1"/>
  <c r="H1336" i="1"/>
  <c r="G1344" i="1"/>
  <c r="H1344" i="1"/>
  <c r="G1418" i="1"/>
  <c r="H1418" i="1"/>
  <c r="H1471" i="1"/>
  <c r="G1471" i="1"/>
  <c r="D431" i="4"/>
  <c r="F432" i="4"/>
  <c r="G225" i="9"/>
  <c r="E225" i="9" s="1"/>
  <c r="B225" i="9" s="1"/>
  <c r="D597" i="4"/>
  <c r="F598" i="4"/>
  <c r="G187" i="9"/>
  <c r="E187" i="9" s="1"/>
  <c r="B187" i="9" s="1"/>
  <c r="D1018" i="1"/>
  <c r="H1018" i="1" s="1"/>
  <c r="E12" i="5"/>
  <c r="D1241" i="1"/>
  <c r="E219" i="5"/>
  <c r="F219" i="5" s="1"/>
  <c r="E251" i="5"/>
  <c r="G1518" i="1"/>
  <c r="H1518" i="1"/>
  <c r="H1602" i="1"/>
  <c r="G1602" i="1"/>
  <c r="H227" i="1"/>
  <c r="G227" i="1"/>
  <c r="G773" i="1"/>
  <c r="H1361" i="1"/>
  <c r="H1393" i="1"/>
  <c r="G1393" i="1"/>
  <c r="F10" i="6"/>
  <c r="C1406" i="1"/>
  <c r="B143" i="9"/>
  <c r="G122" i="1"/>
  <c r="H122" i="1"/>
  <c r="G373" i="1"/>
  <c r="H461" i="1"/>
  <c r="G461" i="1"/>
  <c r="G489" i="1"/>
  <c r="G1047" i="1"/>
  <c r="G1226" i="1"/>
  <c r="H1256" i="1"/>
  <c r="G1256" i="1"/>
  <c r="G1279" i="1"/>
  <c r="H1279" i="1"/>
  <c r="G1479" i="1"/>
  <c r="H1479" i="1"/>
  <c r="G1532" i="1"/>
  <c r="G1570" i="1"/>
  <c r="I1570" i="1" s="1"/>
  <c r="H1570" i="1"/>
  <c r="G1645" i="1"/>
  <c r="H1664" i="1"/>
  <c r="G1664" i="1"/>
  <c r="D584" i="4"/>
  <c r="E597" i="4"/>
  <c r="D591" i="1" s="1"/>
  <c r="D592" i="1"/>
  <c r="H592" i="1" s="1"/>
  <c r="F13" i="5"/>
  <c r="C1050" i="1"/>
  <c r="F45" i="5"/>
  <c r="G8" i="1"/>
  <c r="G20" i="1"/>
  <c r="H171" i="1"/>
  <c r="G171" i="1"/>
  <c r="G189" i="1"/>
  <c r="G195" i="1"/>
  <c r="H202" i="1"/>
  <c r="G214" i="1"/>
  <c r="H240" i="1"/>
  <c r="H273" i="1"/>
  <c r="H287" i="1"/>
  <c r="G287" i="1"/>
  <c r="G300" i="1"/>
  <c r="G307" i="1"/>
  <c r="G361" i="1"/>
  <c r="G367" i="1"/>
  <c r="H393" i="1"/>
  <c r="H454" i="1"/>
  <c r="G467" i="1"/>
  <c r="G496" i="1"/>
  <c r="G509" i="1"/>
  <c r="G515" i="1"/>
  <c r="G521" i="1"/>
  <c r="H569" i="1"/>
  <c r="G620" i="1"/>
  <c r="G651" i="1"/>
  <c r="H670" i="1"/>
  <c r="G689" i="1"/>
  <c r="H689" i="1"/>
  <c r="G734" i="1"/>
  <c r="H734" i="1"/>
  <c r="G753" i="1"/>
  <c r="H787" i="1"/>
  <c r="G787" i="1"/>
  <c r="G840" i="1"/>
  <c r="H870" i="1"/>
  <c r="H924" i="1"/>
  <c r="H937" i="1"/>
  <c r="G944" i="1"/>
  <c r="H944" i="1"/>
  <c r="H951" i="1"/>
  <c r="G951" i="1"/>
  <c r="G1016" i="1"/>
  <c r="G1040" i="1"/>
  <c r="H1085" i="1"/>
  <c r="H1100" i="1"/>
  <c r="G1131" i="1"/>
  <c r="H1163" i="1"/>
  <c r="G1163" i="1"/>
  <c r="H1202" i="1"/>
  <c r="G1202" i="1"/>
  <c r="H1211" i="1"/>
  <c r="G1219" i="1"/>
  <c r="H1271" i="1"/>
  <c r="G1271" i="1"/>
  <c r="G1330" i="1"/>
  <c r="G1354" i="1"/>
  <c r="H1354" i="1"/>
  <c r="H1362" i="1"/>
  <c r="G1362" i="1"/>
  <c r="G1386" i="1"/>
  <c r="G1410" i="1"/>
  <c r="G1419" i="1"/>
  <c r="H1419" i="1"/>
  <c r="G1447" i="1"/>
  <c r="H1463" i="1"/>
  <c r="G1463" i="1"/>
  <c r="G1472" i="1"/>
  <c r="G1526" i="1"/>
  <c r="J1564" i="1"/>
  <c r="H1564" i="1"/>
  <c r="G1564" i="1"/>
  <c r="I1564" i="1" s="1"/>
  <c r="H1576" i="1"/>
  <c r="G1576" i="1"/>
  <c r="I1576" i="1" s="1"/>
  <c r="J1576" i="1"/>
  <c r="H1613" i="1"/>
  <c r="H1636" i="1"/>
  <c r="D49" i="4"/>
  <c r="D203" i="5"/>
  <c r="C1208" i="1"/>
  <c r="F204" i="5"/>
  <c r="F122" i="6"/>
  <c r="B68" i="9"/>
  <c r="H97" i="1"/>
  <c r="G97" i="1"/>
  <c r="H542" i="1"/>
  <c r="G542" i="1"/>
  <c r="G688" i="1"/>
  <c r="H911" i="1"/>
  <c r="G911" i="1"/>
  <c r="H972" i="1"/>
  <c r="G972" i="1"/>
  <c r="G1055" i="1"/>
  <c r="H1055" i="1"/>
  <c r="H1070" i="1"/>
  <c r="G1070" i="1"/>
  <c r="G1654" i="1"/>
  <c r="H14" i="1"/>
  <c r="H32" i="1"/>
  <c r="G72" i="1"/>
  <c r="H72" i="1"/>
  <c r="H110" i="1"/>
  <c r="G145" i="1"/>
  <c r="H152" i="1"/>
  <c r="H165" i="1"/>
  <c r="G247" i="1"/>
  <c r="H260" i="1"/>
  <c r="H399" i="1"/>
  <c r="G475" i="1"/>
  <c r="H555" i="1"/>
  <c r="G555" i="1"/>
  <c r="H562" i="1"/>
  <c r="G562" i="1"/>
  <c r="G576" i="1"/>
  <c r="G597" i="1"/>
  <c r="C610" i="1"/>
  <c r="G635" i="1"/>
  <c r="H664" i="1"/>
  <c r="H709" i="1"/>
  <c r="H841" i="1"/>
  <c r="G841" i="1"/>
  <c r="G855" i="1"/>
  <c r="H980" i="1"/>
  <c r="G988" i="1"/>
  <c r="H994" i="1"/>
  <c r="G1079" i="1"/>
  <c r="H1079" i="1"/>
  <c r="G1147" i="1"/>
  <c r="H1147" i="1"/>
  <c r="G1294" i="1"/>
  <c r="H1294" i="1"/>
  <c r="G1394" i="1"/>
  <c r="H1394" i="1"/>
  <c r="H1480" i="1"/>
  <c r="G1480" i="1"/>
  <c r="H1502" i="1"/>
  <c r="J1570" i="1"/>
  <c r="E7" i="4"/>
  <c r="H338" i="9"/>
  <c r="D1207" i="1"/>
  <c r="C1424" i="1"/>
  <c r="F28" i="6"/>
  <c r="E35" i="6"/>
  <c r="D1439" i="1"/>
  <c r="G1439" i="1" s="1"/>
  <c r="F107" i="6"/>
  <c r="H1058" i="1"/>
  <c r="G1058" i="1"/>
  <c r="H1216" i="1"/>
  <c r="G1216" i="1"/>
  <c r="H1268" i="1"/>
  <c r="G1268" i="1"/>
  <c r="H1275" i="1"/>
  <c r="G1275" i="1"/>
  <c r="G1442" i="1"/>
  <c r="H1483" i="1"/>
  <c r="H1548" i="1"/>
  <c r="J1553" i="1"/>
  <c r="H1553" i="1"/>
  <c r="G1553" i="1"/>
  <c r="H1574" i="1"/>
  <c r="G1596" i="1"/>
  <c r="H1596" i="1"/>
  <c r="H1660" i="1"/>
  <c r="G1660" i="1"/>
  <c r="D106" i="4"/>
  <c r="C103" i="1"/>
  <c r="D153" i="4"/>
  <c r="F154" i="4"/>
  <c r="D221" i="4"/>
  <c r="C218" i="1"/>
  <c r="D1526" i="1"/>
  <c r="H1526" i="1" s="1"/>
  <c r="E129" i="6"/>
  <c r="E141" i="6" s="1"/>
  <c r="B154" i="9"/>
  <c r="H1308" i="1"/>
  <c r="G1308" i="1"/>
  <c r="H1322" i="1"/>
  <c r="G1322" i="1"/>
  <c r="G1387" i="1"/>
  <c r="H1387" i="1"/>
  <c r="G1580" i="1"/>
  <c r="J1580" i="1"/>
  <c r="E49" i="4"/>
  <c r="D45" i="1" s="1"/>
  <c r="F406" i="4"/>
  <c r="C401" i="1"/>
  <c r="F252" i="5"/>
  <c r="D251" i="5"/>
  <c r="I41" i="3"/>
  <c r="C1681" i="1"/>
  <c r="H1072" i="1"/>
  <c r="G1072" i="1"/>
  <c r="G1119" i="1"/>
  <c r="H1119" i="1"/>
  <c r="G1196" i="1"/>
  <c r="G1309" i="1"/>
  <c r="H1309" i="1"/>
  <c r="H1544" i="1"/>
  <c r="J1544" i="1"/>
  <c r="H1549" i="1"/>
  <c r="G1549" i="1"/>
  <c r="I1549" i="1" s="1"/>
  <c r="J1569" i="1"/>
  <c r="H1569" i="1"/>
  <c r="G1569" i="1"/>
  <c r="G1616" i="1"/>
  <c r="H1616" i="1"/>
  <c r="D491" i="4"/>
  <c r="F492" i="4"/>
  <c r="F298" i="9"/>
  <c r="G120" i="1"/>
  <c r="H208" i="1"/>
  <c r="G208" i="1"/>
  <c r="G236" i="1"/>
  <c r="H248" i="1"/>
  <c r="G248" i="1"/>
  <c r="H266" i="1"/>
  <c r="G266" i="1"/>
  <c r="H319" i="1"/>
  <c r="G319" i="1"/>
  <c r="H349" i="1"/>
  <c r="G349" i="1"/>
  <c r="H382" i="1"/>
  <c r="H605" i="1"/>
  <c r="G605" i="1"/>
  <c r="H762" i="1"/>
  <c r="H827" i="1"/>
  <c r="H833" i="1"/>
  <c r="G833" i="1"/>
  <c r="H907" i="1"/>
  <c r="G987" i="1"/>
  <c r="G999" i="1"/>
  <c r="H1033" i="1"/>
  <c r="G1033" i="1"/>
  <c r="H1060" i="1"/>
  <c r="H1073" i="1"/>
  <c r="G1159" i="1"/>
  <c r="H1177" i="1"/>
  <c r="G1177" i="1"/>
  <c r="G1190" i="1"/>
  <c r="G1203" i="1"/>
  <c r="G1244" i="1"/>
  <c r="H1249" i="1"/>
  <c r="G1349" i="1"/>
  <c r="H1349" i="1"/>
  <c r="H1396" i="1"/>
  <c r="D1511" i="1"/>
  <c r="H1517" i="1"/>
  <c r="H1531" i="1"/>
  <c r="G1544" i="1"/>
  <c r="I1544" i="1" s="1"/>
  <c r="H1560" i="1"/>
  <c r="I1560" i="1" s="1"/>
  <c r="H1580" i="1"/>
  <c r="G1598" i="1"/>
  <c r="G1635" i="1"/>
  <c r="F189" i="4"/>
  <c r="F362" i="4"/>
  <c r="F466" i="4"/>
  <c r="D12" i="5"/>
  <c r="C1485" i="1"/>
  <c r="F89" i="6"/>
  <c r="H36" i="3"/>
  <c r="C1577" i="1"/>
  <c r="E61" i="9"/>
  <c r="B61" i="9" s="1"/>
  <c r="B173" i="9"/>
  <c r="F232" i="9"/>
  <c r="B254" i="9"/>
  <c r="F254" i="4"/>
  <c r="H315" i="9"/>
  <c r="E147" i="5"/>
  <c r="D1152" i="1" s="1"/>
  <c r="C1241" i="1"/>
  <c r="F237" i="5"/>
  <c r="E90" i="9"/>
  <c r="B90" i="9" s="1"/>
  <c r="E161" i="9"/>
  <c r="B161" i="9" s="1"/>
  <c r="F276" i="9"/>
  <c r="H655" i="1"/>
  <c r="G655" i="1"/>
  <c r="H757" i="1"/>
  <c r="G769" i="1"/>
  <c r="H805" i="1"/>
  <c r="H896" i="1"/>
  <c r="G909" i="1"/>
  <c r="H1007" i="1"/>
  <c r="G1014" i="1"/>
  <c r="H1014" i="1"/>
  <c r="H1035" i="1"/>
  <c r="H1081" i="1"/>
  <c r="G1094" i="1"/>
  <c r="H1094" i="1"/>
  <c r="H1101" i="1"/>
  <c r="G1101" i="1"/>
  <c r="G1154" i="1"/>
  <c r="H1186" i="1"/>
  <c r="H1192" i="1"/>
  <c r="G1192" i="1"/>
  <c r="G1220" i="1"/>
  <c r="H1220" i="1"/>
  <c r="G1239" i="1"/>
  <c r="H1239" i="1"/>
  <c r="G1390" i="1"/>
  <c r="H1527" i="1"/>
  <c r="G1533" i="1"/>
  <c r="H1533" i="1"/>
  <c r="H1665" i="1"/>
  <c r="G1665" i="1"/>
  <c r="F242" i="4"/>
  <c r="C238" i="1"/>
  <c r="C253" i="1"/>
  <c r="F257" i="4"/>
  <c r="D273" i="4"/>
  <c r="F630" i="4"/>
  <c r="D629" i="4"/>
  <c r="D119" i="5"/>
  <c r="F120" i="5"/>
  <c r="F291" i="5"/>
  <c r="C1295" i="1"/>
  <c r="B63" i="9"/>
  <c r="B207" i="9"/>
  <c r="D357" i="1"/>
  <c r="H391" i="1"/>
  <c r="G391" i="1"/>
  <c r="H457" i="1"/>
  <c r="G457" i="1"/>
  <c r="H511" i="1"/>
  <c r="G511" i="1"/>
  <c r="H1082" i="1"/>
  <c r="G1082" i="1"/>
  <c r="H1095" i="1"/>
  <c r="G1095" i="1"/>
  <c r="G1122" i="1"/>
  <c r="H1122" i="1"/>
  <c r="H1128" i="1"/>
  <c r="G1128" i="1"/>
  <c r="G1433" i="1"/>
  <c r="H1433" i="1"/>
  <c r="F529" i="4"/>
  <c r="C523" i="1"/>
  <c r="G33" i="1"/>
  <c r="H577" i="1"/>
  <c r="G577" i="1"/>
  <c r="G590" i="1"/>
  <c r="H718" i="1"/>
  <c r="G718" i="1"/>
  <c r="H885" i="1"/>
  <c r="G885" i="1"/>
  <c r="H983" i="1"/>
  <c r="G983" i="1"/>
  <c r="G1015" i="1"/>
  <c r="D1155" i="1"/>
  <c r="G1155" i="1" s="1"/>
  <c r="G1221" i="1"/>
  <c r="G1319" i="1"/>
  <c r="H1319" i="1"/>
  <c r="G1352" i="1"/>
  <c r="H1352" i="1"/>
  <c r="G1474" i="1"/>
  <c r="H1474" i="1"/>
  <c r="H1535" i="1"/>
  <c r="G1535" i="1"/>
  <c r="G1657" i="1"/>
  <c r="H1667" i="1"/>
  <c r="C583" i="1"/>
  <c r="F589" i="4"/>
  <c r="E648" i="4"/>
  <c r="D642" i="1" s="1"/>
  <c r="B41" i="9"/>
  <c r="H239" i="1"/>
  <c r="G239" i="1"/>
  <c r="H451" i="1"/>
  <c r="G451" i="1"/>
  <c r="G488" i="1"/>
  <c r="G6" i="1"/>
  <c r="H22" i="1"/>
  <c r="G50" i="1"/>
  <c r="G61" i="1"/>
  <c r="G67" i="1"/>
  <c r="H100" i="1"/>
  <c r="G106" i="1"/>
  <c r="G117" i="1"/>
  <c r="G166" i="1"/>
  <c r="G177" i="1"/>
  <c r="H216" i="1"/>
  <c r="G222" i="1"/>
  <c r="G233" i="1"/>
  <c r="G263" i="1"/>
  <c r="H280" i="1"/>
  <c r="G310" i="1"/>
  <c r="H334" i="1"/>
  <c r="G334" i="1"/>
  <c r="C369" i="1"/>
  <c r="G379" i="1"/>
  <c r="G385" i="1"/>
  <c r="H385" i="1"/>
  <c r="H403" i="1"/>
  <c r="H427" i="1"/>
  <c r="G439" i="1"/>
  <c r="H500" i="1"/>
  <c r="G553" i="1"/>
  <c r="G571" i="1"/>
  <c r="H602" i="1"/>
  <c r="H650" i="1"/>
  <c r="G667" i="1"/>
  <c r="G690" i="1"/>
  <c r="G707" i="1"/>
  <c r="G741" i="1"/>
  <c r="G752" i="1"/>
  <c r="G758" i="1"/>
  <c r="H770" i="1"/>
  <c r="G782" i="1"/>
  <c r="H794" i="1"/>
  <c r="G794" i="1"/>
  <c r="H800" i="1"/>
  <c r="G806" i="1"/>
  <c r="H812" i="1"/>
  <c r="G812" i="1"/>
  <c r="G830" i="1"/>
  <c r="G854" i="1"/>
  <c r="G866" i="1"/>
  <c r="H891" i="1"/>
  <c r="G910" i="1"/>
  <c r="G916" i="1"/>
  <c r="H964" i="1"/>
  <c r="H977" i="1"/>
  <c r="H990" i="1"/>
  <c r="G990" i="1"/>
  <c r="H1008" i="1"/>
  <c r="G1036" i="1"/>
  <c r="H1116" i="1"/>
  <c r="G1116" i="1"/>
  <c r="G1149" i="1"/>
  <c r="G1168" i="1"/>
  <c r="G1187" i="1"/>
  <c r="H1206" i="1"/>
  <c r="G1206" i="1"/>
  <c r="H1228" i="1"/>
  <c r="G1228" i="1"/>
  <c r="H1306" i="1"/>
  <c r="H1313" i="1"/>
  <c r="G1313" i="1"/>
  <c r="G1345" i="1"/>
  <c r="G1366" i="1"/>
  <c r="G1372" i="1"/>
  <c r="G1378" i="1"/>
  <c r="H1391" i="1"/>
  <c r="H1399" i="1"/>
  <c r="G1413" i="1"/>
  <c r="H1427" i="1"/>
  <c r="G1427" i="1"/>
  <c r="G1494" i="1"/>
  <c r="G1501" i="1"/>
  <c r="G1514" i="1"/>
  <c r="H1521" i="1"/>
  <c r="G1521" i="1"/>
  <c r="H1552" i="1"/>
  <c r="I1552" i="1" s="1"/>
  <c r="C1622" i="1"/>
  <c r="H1668" i="1"/>
  <c r="G1668" i="1"/>
  <c r="H1677" i="1"/>
  <c r="C1547" i="1"/>
  <c r="D6" i="7"/>
  <c r="B93" i="9"/>
  <c r="H34" i="1"/>
  <c r="G39" i="1"/>
  <c r="C150" i="1"/>
  <c r="G155" i="1"/>
  <c r="C270" i="1"/>
  <c r="H292" i="1"/>
  <c r="G292" i="1"/>
  <c r="G415" i="1"/>
  <c r="G476" i="1"/>
  <c r="H541" i="1"/>
  <c r="H702" i="1"/>
  <c r="G747" i="1"/>
  <c r="H759" i="1"/>
  <c r="H777" i="1"/>
  <c r="H801" i="1"/>
  <c r="H824" i="1"/>
  <c r="H860" i="1"/>
  <c r="H867" i="1"/>
  <c r="G867" i="1"/>
  <c r="G879" i="1"/>
  <c r="H879" i="1"/>
  <c r="H886" i="1"/>
  <c r="H922" i="1"/>
  <c r="G940" i="1"/>
  <c r="H965" i="1"/>
  <c r="G984" i="1"/>
  <c r="H984" i="1"/>
  <c r="G1009" i="1"/>
  <c r="H1030" i="1"/>
  <c r="H1049" i="1"/>
  <c r="H1069" i="1"/>
  <c r="H1083" i="1"/>
  <c r="G1083" i="1"/>
  <c r="H1109" i="1"/>
  <c r="G1136" i="1"/>
  <c r="G1174" i="1"/>
  <c r="H1174" i="1"/>
  <c r="G1194" i="1"/>
  <c r="H1194" i="1"/>
  <c r="H1214" i="1"/>
  <c r="H1222" i="1"/>
  <c r="H1253" i="1"/>
  <c r="H1280" i="1"/>
  <c r="H1293" i="1"/>
  <c r="G1293" i="1"/>
  <c r="G1339" i="1"/>
  <c r="H1339" i="1"/>
  <c r="H1353" i="1"/>
  <c r="G1353" i="1"/>
  <c r="H1360" i="1"/>
  <c r="G1360" i="1"/>
  <c r="G1379" i="1"/>
  <c r="H1379" i="1"/>
  <c r="G1453" i="1"/>
  <c r="H1475" i="1"/>
  <c r="H1649" i="1"/>
  <c r="G1649" i="1"/>
  <c r="D262" i="4"/>
  <c r="F428" i="4"/>
  <c r="H336" i="9"/>
  <c r="D1182" i="1"/>
  <c r="E70" i="9"/>
  <c r="B70" i="9" s="1"/>
  <c r="E76" i="9"/>
  <c r="B76" i="9" s="1"/>
  <c r="E164" i="9"/>
  <c r="B164" i="9" s="1"/>
  <c r="B263" i="9"/>
  <c r="H405" i="1"/>
  <c r="H471" i="1"/>
  <c r="G471" i="1"/>
  <c r="H547" i="1"/>
  <c r="G547" i="1"/>
  <c r="H775" i="1"/>
  <c r="G775" i="1"/>
  <c r="G814" i="1"/>
  <c r="G859" i="1"/>
  <c r="H865" i="1"/>
  <c r="G894" i="1"/>
  <c r="G923" i="1"/>
  <c r="G929" i="1"/>
  <c r="H952" i="1"/>
  <c r="G1061" i="1"/>
  <c r="H1061" i="1"/>
  <c r="G1185" i="1"/>
  <c r="H1210" i="1"/>
  <c r="G1210" i="1"/>
  <c r="H1217" i="1"/>
  <c r="G1217" i="1"/>
  <c r="H1260" i="1"/>
  <c r="H1291" i="1"/>
  <c r="G1291" i="1"/>
  <c r="H1448" i="1"/>
  <c r="G1448" i="1"/>
  <c r="H1462" i="1"/>
  <c r="F178" i="4"/>
  <c r="G203" i="9"/>
  <c r="E203" i="9" s="1"/>
  <c r="B203" i="9" s="1"/>
  <c r="G198" i="9"/>
  <c r="E198" i="9" s="1"/>
  <c r="B198" i="9" s="1"/>
  <c r="G193" i="9"/>
  <c r="E193" i="9" s="1"/>
  <c r="B193" i="9" s="1"/>
  <c r="G188" i="9"/>
  <c r="E188" i="9" s="1"/>
  <c r="B188" i="9" s="1"/>
  <c r="G183" i="9"/>
  <c r="E183" i="9" s="1"/>
  <c r="B183" i="9" s="1"/>
  <c r="G204" i="9"/>
  <c r="E204" i="9" s="1"/>
  <c r="B204" i="9" s="1"/>
  <c r="G199" i="9"/>
  <c r="E199" i="9" s="1"/>
  <c r="B199" i="9" s="1"/>
  <c r="G194" i="9"/>
  <c r="E194" i="9" s="1"/>
  <c r="B194" i="9" s="1"/>
  <c r="G189" i="9"/>
  <c r="E189" i="9" s="1"/>
  <c r="B189" i="9" s="1"/>
  <c r="G184" i="9"/>
  <c r="E184" i="9" s="1"/>
  <c r="B184" i="9" s="1"/>
  <c r="H310" i="9"/>
  <c r="G301" i="9"/>
  <c r="E301" i="9" s="1"/>
  <c r="B301" i="9" s="1"/>
  <c r="G192" i="9"/>
  <c r="E192" i="9" s="1"/>
  <c r="B192" i="9" s="1"/>
  <c r="G181" i="9"/>
  <c r="E181" i="9" s="1"/>
  <c r="B181" i="9" s="1"/>
  <c r="G176" i="9"/>
  <c r="E176" i="9" s="1"/>
  <c r="B176" i="9" s="1"/>
  <c r="G310" i="9"/>
  <c r="E310" i="9" s="1"/>
  <c r="B310" i="9" s="1"/>
  <c r="M228" i="9"/>
  <c r="G223" i="9"/>
  <c r="E223" i="9" s="1"/>
  <c r="B223" i="9" s="1"/>
  <c r="G218" i="9"/>
  <c r="E218" i="9" s="1"/>
  <c r="B218" i="9" s="1"/>
  <c r="G213" i="9"/>
  <c r="E213" i="9" s="1"/>
  <c r="B213" i="9" s="1"/>
  <c r="G208" i="9"/>
  <c r="E208" i="9" s="1"/>
  <c r="B208" i="9" s="1"/>
  <c r="G206" i="9"/>
  <c r="E206" i="9" s="1"/>
  <c r="B206" i="9" s="1"/>
  <c r="G195" i="9"/>
  <c r="E195" i="9" s="1"/>
  <c r="B195" i="9" s="1"/>
  <c r="H309" i="9"/>
  <c r="E309" i="9" s="1"/>
  <c r="B309" i="9" s="1"/>
  <c r="G224" i="9"/>
  <c r="E224" i="9" s="1"/>
  <c r="B224" i="9" s="1"/>
  <c r="G209" i="9"/>
  <c r="E209" i="9" s="1"/>
  <c r="B209" i="9" s="1"/>
  <c r="G196" i="9"/>
  <c r="E196" i="9" s="1"/>
  <c r="B196" i="9" s="1"/>
  <c r="L228" i="9"/>
  <c r="F228" i="9" s="1"/>
  <c r="B228" i="9" s="1"/>
  <c r="G202" i="9"/>
  <c r="E202" i="9" s="1"/>
  <c r="B202" i="9" s="1"/>
  <c r="G182" i="9"/>
  <c r="E182" i="9" s="1"/>
  <c r="B182" i="9" s="1"/>
  <c r="G221" i="9"/>
  <c r="E221" i="9" s="1"/>
  <c r="B221" i="9" s="1"/>
  <c r="G175" i="9"/>
  <c r="E175" i="9" s="1"/>
  <c r="B175" i="9" s="1"/>
  <c r="G227" i="9"/>
  <c r="E227" i="9" s="1"/>
  <c r="B227" i="9" s="1"/>
  <c r="G219" i="9"/>
  <c r="E219" i="9" s="1"/>
  <c r="B219" i="9" s="1"/>
  <c r="G197" i="9"/>
  <c r="E197" i="9" s="1"/>
  <c r="B197" i="9" s="1"/>
  <c r="G201" i="9"/>
  <c r="E201" i="9" s="1"/>
  <c r="B201" i="9" s="1"/>
  <c r="G179" i="9"/>
  <c r="E179" i="9" s="1"/>
  <c r="B179" i="9" s="1"/>
  <c r="G302" i="9"/>
  <c r="E302" i="9" s="1"/>
  <c r="B302" i="9" s="1"/>
  <c r="G222" i="9"/>
  <c r="E222" i="9" s="1"/>
  <c r="B222" i="9" s="1"/>
  <c r="G214" i="9"/>
  <c r="E214" i="9" s="1"/>
  <c r="B214" i="9" s="1"/>
  <c r="H180" i="9"/>
  <c r="G180" i="9"/>
  <c r="E180" i="9" s="1"/>
  <c r="B180" i="9" s="1"/>
  <c r="G217" i="9"/>
  <c r="E217" i="9" s="1"/>
  <c r="B217" i="9" s="1"/>
  <c r="G174" i="9"/>
  <c r="E174" i="9" s="1"/>
  <c r="B174" i="9" s="1"/>
  <c r="G210" i="9"/>
  <c r="E210" i="9" s="1"/>
  <c r="B210" i="9" s="1"/>
  <c r="G200" i="9"/>
  <c r="E200" i="9" s="1"/>
  <c r="B200" i="9" s="1"/>
  <c r="G191" i="9"/>
  <c r="E191" i="9" s="1"/>
  <c r="B191" i="9" s="1"/>
  <c r="G205" i="9"/>
  <c r="E205" i="9" s="1"/>
  <c r="B205" i="9" s="1"/>
  <c r="B80" i="9"/>
  <c r="B119" i="9"/>
  <c r="F250" i="9"/>
  <c r="B250" i="9" s="1"/>
  <c r="D202" i="4"/>
  <c r="F366" i="4"/>
  <c r="D361" i="4"/>
  <c r="E313" i="9"/>
  <c r="B313" i="9" s="1"/>
  <c r="E336" i="9"/>
  <c r="B336" i="9" s="1"/>
  <c r="H446" i="1"/>
  <c r="G446" i="1"/>
  <c r="G850" i="1"/>
  <c r="H850" i="1"/>
  <c r="G1064" i="1"/>
  <c r="H1064" i="1"/>
  <c r="H1157" i="1"/>
  <c r="G1157" i="1"/>
  <c r="H1370" i="1"/>
  <c r="G1370" i="1"/>
  <c r="G1382" i="1"/>
  <c r="H1382" i="1"/>
  <c r="H1503" i="1"/>
  <c r="G1503" i="1"/>
  <c r="F203" i="4"/>
  <c r="D230" i="4"/>
  <c r="B99" i="9"/>
  <c r="H304" i="1"/>
  <c r="G304" i="1"/>
  <c r="H501" i="1"/>
  <c r="H767" i="1"/>
  <c r="H817" i="1"/>
  <c r="H828" i="1"/>
  <c r="G828" i="1"/>
  <c r="G839" i="1"/>
  <c r="H839" i="1"/>
  <c r="H1120" i="1"/>
  <c r="G1164" i="1"/>
  <c r="G1257" i="1"/>
  <c r="H1257" i="1"/>
  <c r="H1338" i="1"/>
  <c r="G1364" i="1"/>
  <c r="H1364" i="1"/>
  <c r="H1440" i="1"/>
  <c r="G1484" i="1"/>
  <c r="G1542" i="1"/>
  <c r="I1542" i="1" s="1"/>
  <c r="G1585" i="1"/>
  <c r="H1611" i="1"/>
  <c r="H1656" i="1"/>
  <c r="D274" i="1"/>
  <c r="E273" i="4"/>
  <c r="D269" i="1" s="1"/>
  <c r="F309" i="4"/>
  <c r="F542" i="4"/>
  <c r="D536" i="4"/>
  <c r="D571" i="4"/>
  <c r="F656" i="4"/>
  <c r="D649" i="1"/>
  <c r="H649" i="1" s="1"/>
  <c r="F165" i="5"/>
  <c r="D114" i="6"/>
  <c r="B116" i="9"/>
  <c r="B232" i="9"/>
  <c r="B87" i="9"/>
  <c r="H1006" i="1"/>
  <c r="G1006" i="1"/>
  <c r="I1554" i="1"/>
  <c r="B40" i="9"/>
  <c r="H802" i="1"/>
  <c r="G884" i="1"/>
  <c r="H928" i="1"/>
  <c r="H1123" i="1"/>
  <c r="G1264" i="1"/>
  <c r="G1276" i="1"/>
  <c r="H1395" i="1"/>
  <c r="G1414" i="1"/>
  <c r="G1426" i="1"/>
  <c r="G1491" i="1"/>
  <c r="G1629" i="1"/>
  <c r="G1646" i="1"/>
  <c r="E82" i="4"/>
  <c r="F310" i="4"/>
  <c r="E466" i="4"/>
  <c r="D460" i="1" s="1"/>
  <c r="G460" i="1" s="1"/>
  <c r="D479" i="4"/>
  <c r="F480" i="4"/>
  <c r="C503" i="1"/>
  <c r="F509" i="4"/>
  <c r="E156" i="9"/>
  <c r="B156" i="9" s="1"/>
  <c r="G315" i="9"/>
  <c r="F150" i="5"/>
  <c r="D147" i="5"/>
  <c r="B47" i="9"/>
  <c r="E138" i="9"/>
  <c r="B138" i="9" s="1"/>
  <c r="B276" i="9"/>
  <c r="F255" i="5"/>
  <c r="D35" i="6"/>
  <c r="D141" i="6" s="1"/>
  <c r="F43" i="6"/>
  <c r="E46" i="9"/>
  <c r="B46" i="9" s="1"/>
  <c r="F248" i="9"/>
  <c r="B248" i="9" s="1"/>
  <c r="B264" i="9"/>
  <c r="G1039" i="1"/>
  <c r="H1039" i="1"/>
  <c r="G1376" i="1"/>
  <c r="H1376" i="1"/>
  <c r="G1534" i="1"/>
  <c r="H1534" i="1"/>
  <c r="H1562" i="1"/>
  <c r="I1562" i="1" s="1"/>
  <c r="J1562" i="1"/>
  <c r="C1402" i="1"/>
  <c r="F6" i="6"/>
  <c r="B43" i="9"/>
  <c r="B79" i="9"/>
  <c r="B246" i="9"/>
  <c r="G829" i="1"/>
  <c r="G969" i="1"/>
  <c r="G1023" i="1"/>
  <c r="G1084" i="1"/>
  <c r="G1139" i="1"/>
  <c r="H1139" i="1"/>
  <c r="G1189" i="1"/>
  <c r="G1212" i="1"/>
  <c r="G1218" i="1"/>
  <c r="G1263" i="1"/>
  <c r="G1269" i="1"/>
  <c r="G1320" i="1"/>
  <c r="G1470" i="1"/>
  <c r="H1470" i="1"/>
  <c r="H1633" i="1"/>
  <c r="G1674" i="1"/>
  <c r="H1540" i="1"/>
  <c r="B296" i="9"/>
  <c r="E32" i="9"/>
  <c r="B32" i="9" s="1"/>
  <c r="B117" i="9"/>
  <c r="B231" i="9"/>
  <c r="B288" i="9"/>
  <c r="E314" i="9"/>
  <c r="B314" i="9" s="1"/>
  <c r="B331" i="9"/>
  <c r="E92" i="9"/>
  <c r="B92" i="9" s="1"/>
  <c r="B112" i="9"/>
  <c r="E123" i="9"/>
  <c r="B123" i="9" s="1"/>
  <c r="G1274" i="1"/>
  <c r="G1355" i="1"/>
  <c r="G1504" i="1"/>
  <c r="J1546" i="1"/>
  <c r="H1559" i="1"/>
  <c r="H1575" i="1"/>
  <c r="I1575" i="1" s="1"/>
  <c r="E536" i="4"/>
  <c r="F178" i="5"/>
  <c r="B113" i="9"/>
  <c r="F240" i="9"/>
  <c r="B240" i="9" s="1"/>
  <c r="E130" i="9"/>
  <c r="B130" i="9" s="1"/>
  <c r="B247" i="9"/>
  <c r="B262" i="9"/>
  <c r="B267" i="9"/>
  <c r="E311" i="9"/>
  <c r="B311" i="9" s="1"/>
  <c r="G834" i="1"/>
  <c r="G934" i="1"/>
  <c r="G1034" i="1"/>
  <c r="G1099" i="1"/>
  <c r="G1169" i="1"/>
  <c r="G1374" i="1"/>
  <c r="E262" i="4"/>
  <c r="D258" i="1" s="1"/>
  <c r="F278" i="4"/>
  <c r="E65" i="9"/>
  <c r="B65" i="9" s="1"/>
  <c r="B105" i="9"/>
  <c r="B131" i="9"/>
  <c r="E145" i="9"/>
  <c r="B145" i="9" s="1"/>
  <c r="F272" i="9"/>
  <c r="B272" i="9" s="1"/>
  <c r="F277" i="9"/>
  <c r="B277" i="9" s="1"/>
  <c r="F282" i="9"/>
  <c r="B282" i="9" s="1"/>
  <c r="G1444" i="1"/>
  <c r="F23" i="4"/>
  <c r="E83" i="9"/>
  <c r="B83" i="9" s="1"/>
  <c r="E136" i="9"/>
  <c r="B136" i="9" s="1"/>
  <c r="F233" i="9"/>
  <c r="B233" i="9" s="1"/>
  <c r="B275" i="9"/>
  <c r="E30" i="9"/>
  <c r="B30" i="9" s="1"/>
  <c r="E73" i="9"/>
  <c r="B73" i="9" s="1"/>
  <c r="E170" i="9"/>
  <c r="B170" i="9" s="1"/>
  <c r="B290" i="9"/>
  <c r="G1129" i="1"/>
  <c r="G1229" i="1"/>
  <c r="G1329" i="1"/>
  <c r="G1429" i="1"/>
  <c r="G1529" i="1"/>
  <c r="E26" i="9"/>
  <c r="B26" i="9" s="1"/>
  <c r="B171" i="9"/>
  <c r="F252" i="9"/>
  <c r="B252" i="9" s="1"/>
  <c r="E318" i="9"/>
  <c r="B318" i="9" s="1"/>
  <c r="E333" i="9"/>
  <c r="B333" i="9" s="1"/>
  <c r="E50" i="9"/>
  <c r="B50" i="9" s="1"/>
  <c r="E82" i="9"/>
  <c r="B82" i="9" s="1"/>
  <c r="E110" i="9"/>
  <c r="B110" i="9" s="1"/>
  <c r="F268" i="9"/>
  <c r="B268" i="9" s="1"/>
  <c r="D7" i="4"/>
  <c r="E34" i="9"/>
  <c r="B34" i="9" s="1"/>
  <c r="E94" i="9"/>
  <c r="B94" i="9" s="1"/>
  <c r="E146" i="9"/>
  <c r="B146" i="9" s="1"/>
  <c r="F280" i="9"/>
  <c r="B280" i="9" s="1"/>
  <c r="F260" i="9"/>
  <c r="B260" i="9" s="1"/>
  <c r="E38" i="9"/>
  <c r="B38" i="9" s="1"/>
  <c r="E78" i="9"/>
  <c r="B78" i="9" s="1"/>
  <c r="E118" i="9"/>
  <c r="B118" i="9" s="1"/>
  <c r="E158" i="9"/>
  <c r="B158" i="9" s="1"/>
  <c r="I1557" i="1" l="1"/>
  <c r="E315" i="9"/>
  <c r="B315" i="9" s="1"/>
  <c r="I31" i="3"/>
  <c r="D1537" i="1"/>
  <c r="F141" i="6"/>
  <c r="C1537" i="1"/>
  <c r="H31" i="3"/>
  <c r="G348" i="9"/>
  <c r="E348" i="9" s="1"/>
  <c r="C3" i="1"/>
  <c r="F7" i="4"/>
  <c r="D6" i="4"/>
  <c r="H1577" i="1"/>
  <c r="G1577" i="1"/>
  <c r="I1580" i="1"/>
  <c r="G1208" i="1"/>
  <c r="H1208" i="1"/>
  <c r="I25" i="3"/>
  <c r="D1255" i="1"/>
  <c r="H246" i="1"/>
  <c r="G246" i="1"/>
  <c r="H108" i="1"/>
  <c r="G108" i="1"/>
  <c r="G1401" i="1"/>
  <c r="H1401" i="1"/>
  <c r="F221" i="4"/>
  <c r="C217" i="1"/>
  <c r="D78" i="1"/>
  <c r="F82" i="4"/>
  <c r="C258" i="1"/>
  <c r="F262" i="4"/>
  <c r="D5" i="7"/>
  <c r="C1539" i="1"/>
  <c r="I1553" i="1"/>
  <c r="C1207" i="1"/>
  <c r="G338" i="9"/>
  <c r="E338" i="9" s="1"/>
  <c r="B338" i="9" s="1"/>
  <c r="D177" i="5"/>
  <c r="F203" i="5"/>
  <c r="G1050" i="1"/>
  <c r="H1050" i="1"/>
  <c r="H339" i="9"/>
  <c r="E339" i="9" s="1"/>
  <c r="B339" i="9" s="1"/>
  <c r="D1223" i="1"/>
  <c r="G1223" i="1" s="1"/>
  <c r="G1201" i="1"/>
  <c r="I34" i="3"/>
  <c r="D1555" i="1"/>
  <c r="E5" i="7"/>
  <c r="J1547" i="1"/>
  <c r="H1547" i="1"/>
  <c r="G1547" i="1"/>
  <c r="H523" i="1"/>
  <c r="G523" i="1"/>
  <c r="H357" i="1"/>
  <c r="G357" i="1"/>
  <c r="D3" i="1"/>
  <c r="E6" i="4"/>
  <c r="F49" i="4"/>
  <c r="C45" i="1"/>
  <c r="H1595" i="1"/>
  <c r="G1595" i="1"/>
  <c r="H30" i="3"/>
  <c r="F114" i="6"/>
  <c r="C1510" i="1"/>
  <c r="H1485" i="1"/>
  <c r="G1485" i="1"/>
  <c r="D1017" i="1"/>
  <c r="E7" i="5"/>
  <c r="E177" i="5"/>
  <c r="G649" i="1"/>
  <c r="H353" i="1"/>
  <c r="G353" i="1"/>
  <c r="G1132" i="1"/>
  <c r="H1132" i="1"/>
  <c r="C1583" i="1"/>
  <c r="D44" i="8"/>
  <c r="C368" i="1"/>
  <c r="F373" i="4"/>
  <c r="H610" i="1"/>
  <c r="G610" i="1"/>
  <c r="D69" i="5"/>
  <c r="F70" i="5"/>
  <c r="C1075" i="1"/>
  <c r="F12" i="5"/>
  <c r="C1017" i="1"/>
  <c r="D7" i="5"/>
  <c r="G556" i="1"/>
  <c r="H556" i="1"/>
  <c r="F35" i="6"/>
  <c r="C1431" i="1"/>
  <c r="H28" i="3"/>
  <c r="H1295" i="1"/>
  <c r="G1295" i="1"/>
  <c r="C578" i="1"/>
  <c r="F584" i="4"/>
  <c r="G1409" i="1"/>
  <c r="H1409" i="1"/>
  <c r="F648" i="4"/>
  <c r="C642" i="1"/>
  <c r="E360" i="4"/>
  <c r="D368" i="1"/>
  <c r="H383" i="1"/>
  <c r="G383" i="1"/>
  <c r="G1622" i="1"/>
  <c r="H1622" i="1"/>
  <c r="H1155" i="1"/>
  <c r="F647" i="4"/>
  <c r="C641" i="1"/>
  <c r="H572" i="1"/>
  <c r="G572" i="1"/>
  <c r="F571" i="4"/>
  <c r="C565" i="1"/>
  <c r="F597" i="4"/>
  <c r="C591" i="1"/>
  <c r="G588" i="1"/>
  <c r="H588" i="1"/>
  <c r="G396" i="1"/>
  <c r="H396" i="1"/>
  <c r="F536" i="4"/>
  <c r="D535" i="4"/>
  <c r="C530" i="1"/>
  <c r="C1124" i="1"/>
  <c r="F119" i="5"/>
  <c r="D1525" i="1"/>
  <c r="F129" i="6"/>
  <c r="H1406" i="1"/>
  <c r="G1406" i="1"/>
  <c r="D308" i="4"/>
  <c r="C316" i="1"/>
  <c r="F321" i="4"/>
  <c r="I1574" i="1"/>
  <c r="C623" i="1"/>
  <c r="F629" i="4"/>
  <c r="G1076" i="1"/>
  <c r="H1076" i="1"/>
  <c r="H1141" i="1"/>
  <c r="G1141" i="1"/>
  <c r="E152" i="4"/>
  <c r="E535" i="4"/>
  <c r="E639" i="4" s="1"/>
  <c r="D633" i="1" s="1"/>
  <c r="D530" i="1"/>
  <c r="E69" i="5"/>
  <c r="H274" i="1"/>
  <c r="G274" i="1"/>
  <c r="H1241" i="1"/>
  <c r="G1241" i="1"/>
  <c r="G1681" i="1"/>
  <c r="H1681" i="1"/>
  <c r="G125" i="1"/>
  <c r="H125" i="1"/>
  <c r="H369" i="1"/>
  <c r="G369" i="1"/>
  <c r="F273" i="4"/>
  <c r="C269" i="1"/>
  <c r="H479" i="1"/>
  <c r="G479" i="1"/>
  <c r="H24" i="9"/>
  <c r="F153" i="4"/>
  <c r="G24" i="9"/>
  <c r="E24" i="9" s="1"/>
  <c r="C149" i="1"/>
  <c r="D152" i="4"/>
  <c r="C102" i="1"/>
  <c r="F106" i="4"/>
  <c r="G1176" i="1"/>
  <c r="H1176" i="1"/>
  <c r="F134" i="4"/>
  <c r="C130" i="1"/>
  <c r="G70" i="1"/>
  <c r="H70" i="1"/>
  <c r="H131" i="1"/>
  <c r="G131" i="1"/>
  <c r="H253" i="1"/>
  <c r="G253" i="1"/>
  <c r="H270" i="1"/>
  <c r="G270" i="1"/>
  <c r="H25" i="3"/>
  <c r="C1255" i="1"/>
  <c r="F251" i="5"/>
  <c r="G592" i="1"/>
  <c r="G57" i="1"/>
  <c r="H57" i="1"/>
  <c r="H1402" i="1"/>
  <c r="G1402" i="1"/>
  <c r="D360" i="4"/>
  <c r="F361" i="4"/>
  <c r="C356" i="1"/>
  <c r="H103" i="1"/>
  <c r="G103" i="1"/>
  <c r="H1511" i="1"/>
  <c r="G1511" i="1"/>
  <c r="I1579" i="1"/>
  <c r="H503" i="1"/>
  <c r="G503" i="1"/>
  <c r="F230" i="4"/>
  <c r="C226" i="1"/>
  <c r="H401" i="1"/>
  <c r="G401" i="1"/>
  <c r="I1569" i="1"/>
  <c r="I28" i="3"/>
  <c r="D1431" i="1"/>
  <c r="G1018" i="1"/>
  <c r="E417" i="4"/>
  <c r="D412" i="1" s="1"/>
  <c r="D303" i="1"/>
  <c r="H218" i="1"/>
  <c r="G218" i="1"/>
  <c r="H279" i="1"/>
  <c r="G279" i="1"/>
  <c r="D424" i="1"/>
  <c r="H238" i="1"/>
  <c r="G238" i="1"/>
  <c r="C473" i="1"/>
  <c r="F479" i="4"/>
  <c r="H1182" i="1"/>
  <c r="G1182" i="1"/>
  <c r="H583" i="1"/>
  <c r="G583" i="1"/>
  <c r="G1556" i="1"/>
  <c r="F431" i="4"/>
  <c r="D430" i="4"/>
  <c r="C425" i="1"/>
  <c r="C1140" i="1"/>
  <c r="F135" i="5"/>
  <c r="C1152" i="1"/>
  <c r="F147" i="5"/>
  <c r="F125" i="4"/>
  <c r="C121" i="1"/>
  <c r="C485" i="1"/>
  <c r="F491" i="4"/>
  <c r="C198" i="1"/>
  <c r="F202" i="4"/>
  <c r="H150" i="1"/>
  <c r="G150" i="1"/>
  <c r="G1424" i="1"/>
  <c r="H1424" i="1"/>
  <c r="B24" i="9" l="1"/>
  <c r="G1255" i="1"/>
  <c r="H1255" i="1"/>
  <c r="K1481" i="9"/>
  <c r="C1621" i="1"/>
  <c r="G344" i="9"/>
  <c r="E344" i="9" s="1"/>
  <c r="B344" i="9" s="1"/>
  <c r="I39" i="3"/>
  <c r="E300" i="4"/>
  <c r="D296" i="1" s="1"/>
  <c r="D2" i="1"/>
  <c r="E422" i="4"/>
  <c r="I17" i="3"/>
  <c r="H226" i="1"/>
  <c r="G226" i="1"/>
  <c r="H591" i="1"/>
  <c r="G591" i="1"/>
  <c r="G578" i="1"/>
  <c r="H578" i="1"/>
  <c r="F177" i="5"/>
  <c r="C1181" i="1"/>
  <c r="D176" i="5"/>
  <c r="H24" i="3"/>
  <c r="H623" i="1"/>
  <c r="G623" i="1"/>
  <c r="H473" i="1"/>
  <c r="G473" i="1"/>
  <c r="H1431" i="1"/>
  <c r="G1431" i="1"/>
  <c r="H198" i="1"/>
  <c r="G198" i="1"/>
  <c r="G316" i="1"/>
  <c r="H316" i="1"/>
  <c r="G346" i="9"/>
  <c r="E346" i="9" s="1"/>
  <c r="H33" i="3"/>
  <c r="C1538" i="1"/>
  <c r="G641" i="1"/>
  <c r="H641" i="1"/>
  <c r="E176" i="5"/>
  <c r="D1180" i="1" s="1"/>
  <c r="D1181" i="1"/>
  <c r="I24" i="3"/>
  <c r="H19" i="9"/>
  <c r="E19" i="9" s="1"/>
  <c r="B19" i="9" s="1"/>
  <c r="H258" i="1"/>
  <c r="G258" i="1"/>
  <c r="H121" i="1"/>
  <c r="G121" i="1"/>
  <c r="H22" i="3"/>
  <c r="F7" i="5"/>
  <c r="C1012" i="1"/>
  <c r="D6" i="5"/>
  <c r="B348" i="9"/>
  <c r="E347" i="9"/>
  <c r="G1525" i="1"/>
  <c r="H1525" i="1"/>
  <c r="H1223" i="1"/>
  <c r="G217" i="1"/>
  <c r="H217" i="1"/>
  <c r="G149" i="1"/>
  <c r="H149" i="1"/>
  <c r="H642" i="1"/>
  <c r="G642" i="1"/>
  <c r="D148" i="1"/>
  <c r="E299" i="4"/>
  <c r="I18" i="3"/>
  <c r="H368" i="1"/>
  <c r="G368" i="1"/>
  <c r="H11" i="3"/>
  <c r="H1583" i="1"/>
  <c r="G1583" i="1"/>
  <c r="D417" i="4"/>
  <c r="C303" i="1"/>
  <c r="F308" i="4"/>
  <c r="H356" i="1"/>
  <c r="G356" i="1"/>
  <c r="G1017" i="1"/>
  <c r="H1017" i="1"/>
  <c r="H78" i="1"/>
  <c r="G78" i="1"/>
  <c r="H1152" i="1"/>
  <c r="G1152" i="1"/>
  <c r="D418" i="4"/>
  <c r="C355" i="1"/>
  <c r="F360" i="4"/>
  <c r="H102" i="1"/>
  <c r="G102" i="1"/>
  <c r="I23" i="3"/>
  <c r="D1074" i="1"/>
  <c r="G530" i="1"/>
  <c r="H530" i="1"/>
  <c r="H23" i="3"/>
  <c r="F69" i="5"/>
  <c r="C1074" i="1"/>
  <c r="H9" i="3"/>
  <c r="D639" i="4"/>
  <c r="C424" i="1"/>
  <c r="F430" i="4"/>
  <c r="E640" i="4"/>
  <c r="D634" i="1" s="1"/>
  <c r="D529" i="1"/>
  <c r="H45" i="1"/>
  <c r="G45" i="1"/>
  <c r="G343" i="9"/>
  <c r="E343" i="9" s="1"/>
  <c r="G269" i="1"/>
  <c r="H269" i="1"/>
  <c r="G565" i="1"/>
  <c r="H565" i="1"/>
  <c r="H1207" i="1"/>
  <c r="G1207" i="1"/>
  <c r="G1539" i="1"/>
  <c r="H1539" i="1"/>
  <c r="C2" i="1"/>
  <c r="D422" i="4"/>
  <c r="H17" i="3"/>
  <c r="F6" i="4"/>
  <c r="H485" i="1"/>
  <c r="G485" i="1"/>
  <c r="G130" i="1"/>
  <c r="H130" i="1"/>
  <c r="I22" i="3"/>
  <c r="D1012" i="1"/>
  <c r="E6" i="5"/>
  <c r="H3" i="1"/>
  <c r="G3" i="1"/>
  <c r="H1075" i="1"/>
  <c r="G1075" i="1"/>
  <c r="D1538" i="1"/>
  <c r="I33" i="3"/>
  <c r="H1537" i="1"/>
  <c r="G1537" i="1"/>
  <c r="G1124" i="1"/>
  <c r="H1124" i="1"/>
  <c r="H1510" i="1"/>
  <c r="G1510" i="1"/>
  <c r="G1555" i="1"/>
  <c r="H1555" i="1"/>
  <c r="H1140" i="1"/>
  <c r="G1140" i="1"/>
  <c r="G425" i="1"/>
  <c r="H425" i="1"/>
  <c r="D299" i="4"/>
  <c r="C148" i="1"/>
  <c r="F152" i="4"/>
  <c r="H18" i="3"/>
  <c r="F535" i="4"/>
  <c r="D640" i="4"/>
  <c r="C529" i="1"/>
  <c r="D355" i="1"/>
  <c r="E418" i="4"/>
  <c r="D413" i="1" s="1"/>
  <c r="H1538" i="1" l="1"/>
  <c r="G1538" i="1"/>
  <c r="C633" i="1"/>
  <c r="F639" i="4"/>
  <c r="B346" i="9"/>
  <c r="E345" i="9"/>
  <c r="I10" i="3" s="1"/>
  <c r="C413" i="1"/>
  <c r="F418" i="4"/>
  <c r="F422" i="4"/>
  <c r="D643" i="4"/>
  <c r="C417" i="1"/>
  <c r="H424" i="1"/>
  <c r="G424" i="1"/>
  <c r="E643" i="4"/>
  <c r="E424" i="4"/>
  <c r="D419" i="1" s="1"/>
  <c r="D417" i="1"/>
  <c r="F299" i="4"/>
  <c r="D423" i="4"/>
  <c r="D424" i="4" s="1"/>
  <c r="D301" i="4"/>
  <c r="C295" i="1"/>
  <c r="H1181" i="1"/>
  <c r="G1181" i="1"/>
  <c r="I9" i="3"/>
  <c r="K3" i="9"/>
  <c r="G1074" i="1"/>
  <c r="H1074" i="1"/>
  <c r="D300" i="4"/>
  <c r="G1621" i="1"/>
  <c r="H1621" i="1"/>
  <c r="H2" i="1"/>
  <c r="G2" i="1"/>
  <c r="H303" i="1"/>
  <c r="G303" i="1"/>
  <c r="G306" i="9"/>
  <c r="E306" i="9" s="1"/>
  <c r="B306" i="9" s="1"/>
  <c r="G299" i="9"/>
  <c r="C1011" i="1"/>
  <c r="F6" i="5"/>
  <c r="H1012" i="1"/>
  <c r="G1012" i="1"/>
  <c r="N3" i="9"/>
  <c r="C634" i="1"/>
  <c r="F640" i="4"/>
  <c r="E423" i="4"/>
  <c r="E301" i="4"/>
  <c r="D297" i="1" s="1"/>
  <c r="D295" i="1"/>
  <c r="B343" i="9"/>
  <c r="E342" i="9"/>
  <c r="I11" i="3" s="1"/>
  <c r="F417" i="4"/>
  <c r="C412" i="1"/>
  <c r="H529" i="1"/>
  <c r="G529" i="1"/>
  <c r="G148" i="1"/>
  <c r="H148" i="1"/>
  <c r="H299" i="9"/>
  <c r="D1011" i="1"/>
  <c r="H355" i="1"/>
  <c r="G355" i="1"/>
  <c r="C1180" i="1"/>
  <c r="F176" i="5"/>
  <c r="F424" i="4" l="1"/>
  <c r="C419" i="1"/>
  <c r="F301" i="4"/>
  <c r="C297" i="1"/>
  <c r="H1011" i="1"/>
  <c r="G1011" i="1"/>
  <c r="H8" i="3"/>
  <c r="D637" i="1"/>
  <c r="H412" i="1"/>
  <c r="G412" i="1"/>
  <c r="H417" i="1"/>
  <c r="G417" i="1"/>
  <c r="F643" i="4"/>
  <c r="D645" i="4"/>
  <c r="C637" i="1"/>
  <c r="F300" i="4"/>
  <c r="C296" i="1"/>
  <c r="H633" i="1"/>
  <c r="G633" i="1"/>
  <c r="H295" i="1"/>
  <c r="G295" i="1"/>
  <c r="F423" i="4"/>
  <c r="G20" i="9"/>
  <c r="D644" i="4"/>
  <c r="C418" i="1"/>
  <c r="D425" i="4"/>
  <c r="E299" i="9"/>
  <c r="E644" i="4"/>
  <c r="H20" i="9"/>
  <c r="E425" i="4"/>
  <c r="D420" i="1" s="1"/>
  <c r="D418" i="1"/>
  <c r="G413" i="1"/>
  <c r="H413" i="1"/>
  <c r="H634" i="1"/>
  <c r="G634" i="1"/>
  <c r="H1180" i="1"/>
  <c r="G1180" i="1"/>
  <c r="H296" i="1" l="1"/>
  <c r="G296" i="1"/>
  <c r="M3" i="9"/>
  <c r="D646" i="4"/>
  <c r="C638" i="1"/>
  <c r="F644" i="4"/>
  <c r="B299" i="9"/>
  <c r="E20" i="9"/>
  <c r="B20" i="9" s="1"/>
  <c r="H297" i="1"/>
  <c r="G297" i="1"/>
  <c r="H419" i="1"/>
  <c r="G419" i="1"/>
  <c r="H637" i="1"/>
  <c r="G637" i="1"/>
  <c r="C639" i="1"/>
  <c r="D649" i="4"/>
  <c r="F645" i="4"/>
  <c r="E646" i="4"/>
  <c r="D638" i="1"/>
  <c r="E645" i="4"/>
  <c r="C420" i="1"/>
  <c r="F425" i="4"/>
  <c r="H418" i="1"/>
  <c r="G418" i="1"/>
  <c r="F646" i="4" l="1"/>
  <c r="D650" i="4"/>
  <c r="C640" i="1"/>
  <c r="H334" i="9"/>
  <c r="G334" i="9"/>
  <c r="E650" i="4"/>
  <c r="D640" i="1"/>
  <c r="C643" i="1"/>
  <c r="H19" i="3"/>
  <c r="H638" i="1"/>
  <c r="G638" i="1"/>
  <c r="H420" i="1"/>
  <c r="G420" i="1"/>
  <c r="E649" i="4"/>
  <c r="D639" i="1"/>
  <c r="G297" i="9"/>
  <c r="E297" i="9" s="1"/>
  <c r="B297" i="9" s="1"/>
  <c r="E334" i="9" l="1"/>
  <c r="B334" i="9" s="1"/>
  <c r="H7" i="3"/>
  <c r="D643" i="1"/>
  <c r="H643" i="1" s="1"/>
  <c r="I19" i="3"/>
  <c r="F649" i="4"/>
  <c r="D644" i="1"/>
  <c r="I20" i="3"/>
  <c r="F650" i="4"/>
  <c r="H20" i="3"/>
  <c r="C644" i="1"/>
  <c r="G640" i="1"/>
  <c r="H640" i="1"/>
  <c r="G639" i="1"/>
  <c r="H639" i="1"/>
  <c r="E298" i="9" l="1"/>
  <c r="I8" i="3" s="1"/>
  <c r="G644" i="1"/>
  <c r="H644" i="1"/>
  <c r="G643" i="1"/>
  <c r="J3" i="9"/>
  <c r="G295" i="9" l="1"/>
  <c r="H15" i="9"/>
  <c r="H17" i="9"/>
  <c r="H18" i="9"/>
  <c r="G18" i="9"/>
  <c r="H295" i="9"/>
  <c r="J17" i="9"/>
  <c r="H22" i="9"/>
  <c r="J8" i="9"/>
  <c r="G22" i="9"/>
  <c r="H21" i="9"/>
  <c r="K6" i="9"/>
  <c r="I17" i="9"/>
  <c r="M15" i="9"/>
  <c r="L15" i="9"/>
  <c r="I11" i="9"/>
  <c r="J6" i="9"/>
  <c r="L293" i="9"/>
  <c r="F293" i="9" s="1"/>
  <c r="I6" i="9"/>
  <c r="M16" i="9"/>
  <c r="G16" i="9"/>
  <c r="K10" i="9"/>
  <c r="G21" i="9"/>
  <c r="I12" i="9"/>
  <c r="J12" i="9"/>
  <c r="K8" i="9"/>
  <c r="J5" i="9"/>
  <c r="K13" i="9"/>
  <c r="K7" i="9"/>
  <c r="J13" i="9"/>
  <c r="J10" i="9"/>
  <c r="J9" i="9"/>
  <c r="I7" i="9"/>
  <c r="K9" i="9"/>
  <c r="J7" i="9"/>
  <c r="L16" i="9"/>
  <c r="G17" i="9"/>
  <c r="G15" i="9"/>
  <c r="H16" i="9"/>
  <c r="K11" i="9"/>
  <c r="J11" i="9"/>
  <c r="I13" i="9"/>
  <c r="K5" i="9"/>
  <c r="I5" i="9"/>
  <c r="I8" i="9"/>
  <c r="K12" i="9"/>
  <c r="I9" i="9"/>
  <c r="E10" i="9" l="1"/>
  <c r="B10" i="9" s="1"/>
  <c r="F15" i="9"/>
  <c r="E15" i="9"/>
  <c r="B15" i="9" s="1"/>
  <c r="E17" i="9"/>
  <c r="B17" i="9" s="1"/>
  <c r="E22" i="9"/>
  <c r="B22" i="9" s="1"/>
  <c r="E6" i="9"/>
  <c r="B6" i="9" s="1"/>
  <c r="E11" i="9"/>
  <c r="B11" i="9" s="1"/>
  <c r="E8" i="9"/>
  <c r="B8" i="9" s="1"/>
  <c r="E18" i="9"/>
  <c r="B18" i="9" s="1"/>
  <c r="F16" i="9"/>
  <c r="E7" i="9"/>
  <c r="B7" i="9" s="1"/>
  <c r="E9" i="9"/>
  <c r="B9" i="9" s="1"/>
  <c r="E5" i="9"/>
  <c r="E21" i="9"/>
  <c r="B21" i="9" s="1"/>
  <c r="E12" i="9"/>
  <c r="B12" i="9" s="1"/>
  <c r="E13" i="9"/>
  <c r="B13" i="9" s="1"/>
  <c r="B293" i="9"/>
  <c r="F23" i="9"/>
  <c r="E16" i="9"/>
  <c r="B16" i="9" s="1"/>
  <c r="E295" i="9"/>
  <c r="F14" i="9" l="1"/>
  <c r="E14" i="9"/>
  <c r="I13" i="3" s="1"/>
  <c r="B295" i="9"/>
  <c r="E23" i="9"/>
  <c r="I7" i="3" s="1"/>
  <c r="F3" i="9"/>
  <c r="E4" i="9"/>
  <c r="B5" i="9"/>
  <c r="E3" i="9" l="1"/>
</calcChain>
</file>

<file path=xl/sharedStrings.xml><?xml version="1.0" encoding="utf-8"?>
<sst xmlns="http://schemas.openxmlformats.org/spreadsheetml/2006/main" count="4733" uniqueCount="3656">
  <si>
    <t>Obveznik:</t>
  </si>
  <si>
    <t>35142 - GRAD POREČ-PARENZO</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</si>
  <si>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</si>
  <si>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</si>
  <si>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</si>
  <si>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</si>
  <si>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</si>
  <si>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</si>
  <si>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</si>
  <si>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</si>
  <si>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</si>
  <si>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</si>
  <si>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</si>
  <si>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</si>
  <si>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</si>
  <si>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</si>
  <si>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</si>
  <si>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</si>
  <si>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</si>
  <si>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</si>
  <si>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</si>
  <si>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</si>
  <si>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</si>
  <si>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</si>
  <si>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</si>
  <si>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</si>
  <si>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</si>
  <si>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</si>
  <si>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</si>
  <si>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</si>
  <si>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</si>
  <si>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</si>
  <si>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</si>
  <si>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</si>
  <si>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</si>
  <si>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</si>
  <si>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</si>
  <si>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</si>
  <si>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</si>
  <si>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</si>
  <si>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</si>
  <si>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</si>
  <si>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</si>
  <si>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</si>
  <si>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</si>
  <si>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</si>
  <si>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</si>
  <si>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</si>
  <si>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</si>
  <si>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</si>
  <si>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</si>
  <si>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</si>
  <si>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</si>
  <si>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</si>
  <si>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</si>
  <si>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</si>
  <si>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</si>
  <si>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</si>
  <si>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</si>
  <si>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</si>
  <si>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</si>
  <si>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</si>
  <si>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</si>
  <si>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</si>
  <si>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</si>
  <si>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</si>
  <si>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</si>
  <si>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</si>
  <si>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</si>
  <si>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</si>
  <si>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</si>
  <si>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</si>
  <si>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</si>
  <si>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</si>
  <si>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</si>
  <si>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</si>
  <si>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</si>
  <si>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</si>
  <si>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</si>
  <si>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</si>
  <si>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</si>
  <si>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</si>
  <si>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</si>
  <si>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</si>
  <si>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</si>
  <si>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</si>
  <si>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</si>
  <si>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</si>
  <si>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</si>
  <si>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</si>
  <si>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</si>
  <si>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</si>
  <si>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</si>
  <si>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</si>
  <si>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</si>
  <si>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</si>
  <si>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</si>
  <si>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</si>
  <si>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</si>
  <si>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</si>
  <si>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</si>
  <si>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</si>
  <si>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</si>
  <si>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</si>
  <si>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</si>
  <si>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</si>
  <si>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</si>
  <si>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</si>
  <si>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</si>
  <si>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</si>
  <si>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</si>
  <si>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</si>
  <si>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</si>
  <si>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</si>
  <si>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</si>
  <si>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</si>
  <si>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</si>
  <si>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</si>
  <si>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</si>
  <si>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</si>
  <si>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</si>
  <si>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</si>
  <si>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</si>
  <si>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</si>
  <si>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</si>
  <si>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</si>
  <si>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</si>
  <si>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</si>
  <si>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</si>
  <si>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</si>
  <si>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</si>
  <si>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</si>
  <si>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</si>
  <si>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</si>
  <si>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</si>
  <si>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</si>
  <si>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</si>
  <si>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</si>
  <si>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</si>
  <si>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</si>
  <si>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</si>
  <si>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</si>
  <si>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</si>
  <si>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</si>
  <si>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</si>
  <si>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</si>
  <si>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</si>
  <si>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</si>
  <si>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</si>
  <si>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</si>
  <si>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</si>
  <si>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</si>
  <si>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</si>
  <si>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</si>
  <si>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</si>
  <si>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</si>
  <si>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</si>
  <si>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</si>
  <si>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</si>
  <si>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</si>
  <si>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</si>
  <si>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</si>
  <si>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</si>
  <si>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</si>
  <si>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</si>
  <si>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</si>
  <si>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</si>
  <si>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</si>
  <si>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</si>
  <si>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</si>
  <si>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</si>
  <si>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</si>
  <si>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</si>
  <si>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</si>
  <si>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</si>
  <si>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</si>
  <si>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</si>
  <si>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</si>
  <si>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</si>
  <si>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</si>
  <si>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</si>
  <si>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</si>
  <si>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</si>
  <si>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</si>
  <si>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</si>
  <si>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</si>
  <si>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</si>
  <si>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</si>
  <si>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</si>
  <si>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</si>
  <si>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</si>
  <si>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</si>
  <si>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</si>
  <si>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</si>
  <si>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</si>
  <si>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</si>
  <si>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</si>
  <si>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</si>
  <si>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</si>
  <si>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</si>
  <si>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</si>
  <si>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</si>
  <si>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</si>
  <si>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</si>
  <si>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</si>
  <si>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</si>
  <si>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</si>
  <si>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</si>
  <si>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</si>
  <si>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</si>
  <si>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</si>
  <si>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</si>
  <si>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</si>
  <si>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</si>
  <si>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</si>
  <si>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</si>
  <si>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</si>
  <si>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</si>
  <si>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</si>
  <si>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</si>
  <si>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</si>
  <si>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</si>
  <si>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</si>
  <si>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</si>
  <si>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</si>
  <si>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</si>
  <si>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</si>
  <si>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</si>
  <si>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</si>
  <si>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</si>
  <si>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</si>
  <si>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</si>
  <si>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</si>
  <si>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</si>
  <si>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</si>
  <si>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</si>
  <si>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</si>
  <si>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</si>
  <si>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</si>
  <si>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</si>
  <si>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</si>
  <si>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</si>
  <si>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</si>
  <si>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</si>
  <si>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</si>
  <si>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</si>
  <si>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</si>
  <si>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</si>
  <si>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</si>
  <si>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</si>
  <si>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</si>
  <si>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</si>
  <si>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</si>
  <si>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</si>
  <si>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</si>
  <si>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</si>
  <si>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</si>
  <si>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</si>
  <si>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</si>
  <si>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</si>
  <si>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</si>
  <si>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</si>
  <si>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</si>
  <si>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</si>
  <si>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</si>
  <si>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</si>
  <si>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</si>
  <si>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</si>
  <si>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</si>
  <si>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</si>
  <si>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</si>
  <si>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</si>
  <si>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</si>
  <si>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</si>
  <si>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</si>
  <si>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</si>
  <si>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</si>
  <si>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</si>
  <si>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</si>
  <si>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</si>
  <si>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</si>
  <si>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</si>
  <si>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</si>
  <si>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</si>
  <si>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</si>
  <si>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</si>
  <si>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</si>
  <si>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</si>
  <si>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</si>
  <si>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</si>
  <si>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</si>
  <si>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</si>
  <si>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</si>
  <si>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</si>
  <si>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</si>
  <si>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</si>
  <si>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</si>
  <si>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</si>
  <si>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</si>
  <si>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</si>
  <si>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</si>
  <si>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</si>
  <si>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</si>
  <si>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</si>
  <si>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</si>
  <si>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</si>
  <si>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</si>
  <si>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</si>
  <si>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</si>
  <si>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</si>
  <si>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</si>
  <si>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</si>
  <si>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</si>
  <si>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</si>
  <si>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</si>
  <si>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</si>
  <si>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</si>
  <si>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</si>
  <si>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</si>
  <si>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</si>
  <si>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</si>
  <si>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</si>
  <si>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</si>
  <si>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</si>
  <si>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</si>
  <si>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</si>
  <si>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</si>
  <si>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</si>
  <si>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</si>
  <si>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</si>
  <si>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</si>
  <si>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</si>
  <si>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</si>
  <si>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</si>
  <si>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</si>
  <si>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</si>
  <si>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</si>
  <si>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</si>
  <si>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</si>
  <si>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</si>
  <si>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</si>
  <si>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</si>
  <si>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</si>
  <si>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</si>
  <si>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</si>
  <si>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</si>
  <si>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</si>
  <si>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</si>
  <si>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</si>
  <si>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</si>
  <si>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</si>
  <si>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</si>
  <si>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</si>
  <si>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</si>
  <si>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</si>
  <si>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</si>
  <si>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</si>
  <si>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</si>
  <si>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</si>
  <si>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</si>
  <si>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</si>
  <si>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</si>
  <si>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</si>
  <si>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</si>
  <si>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</si>
  <si>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</si>
  <si>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</si>
  <si>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</si>
  <si>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</si>
  <si>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</si>
  <si>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</si>
  <si>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</si>
  <si>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</si>
  <si>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</si>
  <si>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</si>
  <si>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</si>
  <si>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</si>
  <si>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</si>
  <si>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</si>
  <si>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</si>
  <si>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</si>
  <si>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</si>
  <si>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</si>
  <si>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</si>
  <si>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</si>
  <si>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</si>
  <si>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</si>
  <si>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</si>
  <si>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</si>
  <si>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</si>
  <si>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</si>
  <si>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</si>
  <si>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</si>
  <si>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</si>
  <si>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</si>
  <si>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</si>
  <si>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</si>
  <si>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</si>
  <si>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</si>
  <si>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</si>
  <si>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</si>
  <si>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</si>
  <si>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</si>
  <si>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</si>
  <si>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</si>
  <si>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</si>
  <si>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</si>
  <si>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</si>
  <si>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</si>
  <si>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</si>
  <si>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</si>
  <si>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</si>
  <si>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</si>
  <si>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</si>
  <si>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</si>
  <si>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</si>
  <si>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</si>
  <si>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</si>
  <si>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</si>
  <si>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</si>
  <si>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</si>
  <si>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</si>
  <si>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</si>
  <si>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</si>
  <si>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</si>
  <si>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</si>
  <si>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</si>
  <si>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</si>
  <si>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</si>
  <si>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</si>
  <si>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</si>
  <si>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</si>
  <si>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</si>
  <si>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</si>
  <si>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</si>
  <si>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</si>
  <si>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</si>
  <si>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</si>
  <si>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</si>
  <si>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</si>
  <si>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</si>
  <si>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</si>
  <si>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</si>
  <si>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</si>
  <si>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</si>
  <si>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</si>
  <si>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</si>
  <si>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</si>
  <si>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</si>
  <si>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</si>
  <si>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</si>
  <si>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</si>
  <si>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</si>
  <si>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</si>
  <si>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</si>
  <si>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</si>
  <si>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</si>
  <si>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</si>
  <si>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</si>
  <si>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</si>
  <si>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</si>
  <si>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</si>
  <si>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</si>
  <si>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</si>
  <si>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</si>
  <si>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</si>
  <si>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</si>
  <si>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</si>
  <si>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</si>
  <si>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</si>
  <si>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</si>
  <si>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</si>
  <si>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</si>
  <si>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</si>
  <si>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</si>
  <si>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</si>
  <si>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</si>
  <si>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</si>
  <si>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</si>
  <si>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</si>
  <si>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</si>
  <si>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</si>
  <si>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</si>
  <si>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</si>
  <si>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</si>
  <si>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</si>
  <si>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</si>
  <si>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</si>
  <si>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</si>
  <si>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</si>
  <si>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</si>
  <si>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</si>
  <si>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</si>
  <si>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</si>
  <si>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</si>
  <si>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</si>
  <si>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</si>
  <si>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</si>
  <si>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</si>
  <si>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</si>
  <si>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</si>
  <si>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</si>
  <si>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</si>
  <si>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</si>
  <si>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</si>
  <si>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</si>
  <si>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</si>
  <si>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</si>
  <si>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</si>
  <si>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</si>
  <si>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</si>
  <si>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</si>
  <si>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</si>
  <si>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</si>
  <si>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</si>
  <si>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</si>
  <si>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</si>
  <si>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</si>
  <si>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</si>
  <si>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</si>
  <si>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</si>
  <si>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</si>
  <si>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</si>
  <si>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</si>
  <si>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</si>
  <si>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</si>
  <si>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</si>
  <si>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</si>
  <si>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</si>
  <si>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</si>
  <si>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</si>
  <si>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</si>
  <si>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</si>
  <si>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</si>
  <si>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</si>
  <si>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</si>
  <si>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</si>
  <si>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</si>
  <si>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</si>
  <si>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</si>
  <si>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</si>
  <si>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</si>
  <si>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</si>
  <si>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</si>
  <si>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</si>
  <si>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</si>
  <si>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</si>
  <si>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</si>
  <si>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</si>
  <si>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</si>
  <si>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</si>
  <si>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</si>
  <si>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</si>
  <si>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</si>
  <si>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</si>
  <si>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</si>
  <si>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</si>
  <si>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</si>
  <si>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</si>
  <si>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</si>
  <si>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</si>
  <si>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</si>
  <si>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</si>
  <si>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</si>
  <si>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</si>
  <si>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</si>
  <si>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</si>
  <si>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</si>
  <si>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</si>
  <si>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</si>
  <si>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</si>
  <si>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</si>
  <si>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</si>
  <si>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</si>
  <si>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</si>
  <si>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</si>
  <si>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</si>
  <si>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</si>
  <si>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</si>
  <si>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</si>
  <si>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</si>
  <si>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</si>
  <si>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</si>
  <si>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</si>
  <si>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</si>
  <si>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</si>
  <si>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</si>
  <si>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</si>
  <si>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</si>
  <si>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</si>
  <si>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</si>
  <si>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</si>
  <si>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</si>
  <si>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</si>
  <si>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</si>
  <si>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</si>
  <si>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</si>
  <si>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</si>
  <si>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</si>
  <si>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</si>
  <si>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</si>
  <si>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</si>
  <si>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</si>
  <si>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</si>
  <si>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</si>
  <si>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</si>
  <si>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</si>
  <si>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</si>
  <si>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</si>
  <si>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</si>
  <si>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</si>
  <si>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</si>
  <si>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</si>
  <si>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</si>
  <si>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</si>
  <si>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</si>
  <si>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</si>
  <si>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</si>
  <si>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</si>
  <si>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</si>
  <si>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</si>
  <si>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</si>
  <si>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</si>
  <si>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</si>
  <si>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</si>
  <si>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</si>
  <si>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</si>
  <si>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</si>
  <si>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</si>
  <si>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</si>
  <si>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</si>
  <si>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</si>
  <si>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</si>
  <si>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</si>
  <si>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</si>
  <si>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</si>
  <si>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</si>
  <si>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</si>
  <si>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</si>
  <si>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</si>
  <si>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</si>
  <si>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</si>
  <si>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</si>
  <si>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</si>
  <si>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</si>
  <si>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</si>
  <si>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</si>
  <si>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</si>
  <si>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</si>
  <si>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</si>
  <si>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</si>
  <si>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</si>
  <si>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</si>
  <si>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</si>
  <si>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</si>
  <si>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</si>
  <si>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</si>
  <si>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</si>
  <si>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</si>
  <si>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</si>
  <si>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</si>
  <si>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</si>
  <si>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</si>
  <si>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</si>
  <si>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</si>
  <si>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</si>
  <si>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</si>
  <si>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</si>
  <si>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</si>
  <si>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</si>
  <si>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</si>
  <si>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</si>
  <si>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</si>
  <si>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</si>
  <si>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</si>
  <si>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</si>
  <si>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</si>
  <si>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</si>
  <si>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</si>
  <si>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</si>
  <si>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</si>
  <si>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</si>
  <si>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</si>
  <si>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</si>
  <si>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</si>
  <si>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</si>
  <si>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</si>
  <si>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</si>
  <si>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</si>
  <si>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</si>
  <si>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</si>
  <si>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</si>
  <si>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</si>
  <si>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</si>
  <si>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</si>
  <si>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</si>
  <si>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</si>
  <si>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</si>
  <si>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</si>
  <si>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</si>
  <si>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</si>
  <si>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</si>
  <si>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</si>
  <si>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</si>
  <si>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</si>
  <si>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</si>
  <si>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</si>
  <si>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</si>
  <si>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</si>
  <si>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</si>
  <si>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</si>
  <si>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</si>
  <si>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</si>
  <si>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</si>
  <si>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</si>
  <si>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</si>
  <si>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</si>
  <si>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</si>
  <si>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</si>
  <si>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</si>
  <si>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</si>
  <si>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</si>
  <si>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</si>
  <si>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</si>
  <si>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</si>
  <si>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</si>
  <si>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</si>
  <si>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</si>
  <si>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</si>
  <si>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</si>
  <si>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</si>
  <si>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</si>
  <si>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</si>
  <si>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</si>
  <si>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</si>
  <si>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</si>
  <si>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</si>
  <si>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</si>
  <si>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</si>
  <si>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</si>
  <si>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</si>
  <si>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</si>
  <si>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</si>
  <si>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</si>
  <si>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</si>
  <si>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</si>
  <si>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</si>
  <si>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</si>
  <si>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</si>
  <si>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</si>
  <si>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</si>
  <si>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</si>
  <si>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</si>
  <si>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</si>
  <si>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</si>
  <si>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</si>
  <si>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</si>
  <si>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</si>
  <si>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</si>
  <si>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</si>
  <si>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</si>
  <si>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</si>
  <si>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</si>
  <si>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</si>
  <si>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</si>
  <si>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</si>
  <si>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</si>
  <si>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</si>
  <si>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</si>
  <si>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</si>
  <si>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</si>
  <si>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</si>
  <si>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</si>
  <si>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</si>
  <si>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</si>
  <si>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</si>
  <si>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</si>
  <si>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</si>
  <si>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</si>
  <si>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</si>
  <si>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</si>
  <si>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</si>
  <si>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</si>
  <si>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</si>
  <si>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</si>
  <si>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</si>
  <si>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</si>
  <si>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</si>
  <si>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</si>
  <si>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</si>
  <si>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</si>
  <si>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</si>
  <si>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</si>
  <si>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</si>
  <si>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</si>
  <si>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</si>
  <si>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</si>
  <si>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</si>
  <si>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</si>
  <si>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</si>
  <si>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</si>
  <si>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</si>
  <si>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</si>
  <si>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</si>
  <si>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</si>
  <si>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</si>
  <si>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</si>
  <si>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</si>
  <si>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</si>
  <si>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</si>
  <si>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</si>
  <si>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</si>
  <si>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</si>
  <si>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</si>
  <si>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</si>
  <si>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</si>
  <si>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</si>
  <si>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</si>
  <si>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</si>
  <si>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</si>
  <si>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</si>
  <si>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</si>
  <si>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</si>
  <si>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</si>
  <si>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</si>
  <si>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</si>
  <si>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</si>
  <si>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</si>
  <si>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</si>
  <si>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</si>
  <si>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</si>
  <si>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</si>
  <si>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</si>
  <si>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</si>
  <si>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</si>
  <si>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</si>
  <si>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</si>
  <si>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</si>
  <si>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</si>
  <si>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</si>
  <si>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</si>
  <si>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</si>
  <si>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</si>
  <si>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</si>
  <si>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</si>
  <si>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</si>
  <si>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</si>
  <si>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</si>
  <si>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</si>
  <si>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</si>
  <si>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</si>
  <si>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</si>
  <si>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</si>
  <si>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</si>
  <si>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</si>
  <si>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</si>
  <si>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</si>
  <si>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</si>
  <si>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</si>
  <si>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</si>
  <si>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</si>
  <si>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</si>
  <si>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</si>
  <si>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</si>
  <si>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</si>
  <si>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</si>
  <si>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</si>
  <si>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</si>
  <si>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</si>
  <si>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</si>
  <si>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</si>
  <si>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</si>
  <si>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</si>
  <si>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</si>
  <si>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</si>
  <si>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</si>
  <si>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</si>
  <si>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</si>
  <si>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</si>
  <si>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</si>
  <si>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</si>
  <si>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</si>
  <si>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</si>
  <si>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</si>
  <si>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</si>
  <si>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</si>
  <si>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</si>
  <si>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</si>
  <si>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</si>
  <si>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</si>
  <si>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</si>
  <si>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</si>
  <si>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</si>
  <si>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</si>
  <si>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</si>
  <si>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</si>
  <si>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</si>
  <si>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</si>
  <si>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</si>
  <si>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</si>
  <si>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</si>
  <si>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</si>
  <si>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</si>
  <si>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</si>
  <si>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</si>
  <si>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</si>
  <si>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</si>
  <si>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</si>
  <si>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</si>
  <si>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</si>
  <si>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</si>
  <si>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</si>
  <si>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</si>
  <si>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</si>
  <si>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</si>
  <si>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</si>
  <si>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</si>
  <si>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</si>
  <si>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</si>
  <si>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</si>
  <si>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</si>
  <si>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</si>
  <si>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</si>
  <si>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</si>
  <si>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</si>
  <si>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</si>
  <si>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</si>
  <si>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</si>
  <si>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</si>
  <si>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</si>
  <si>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</si>
  <si>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</si>
  <si>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</si>
  <si>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</si>
  <si>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</si>
  <si>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</si>
  <si>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</si>
  <si>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</si>
  <si>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</si>
  <si>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</si>
  <si>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</si>
  <si>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</si>
  <si>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</si>
  <si>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</si>
  <si>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</si>
  <si>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</si>
  <si>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</si>
  <si>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</si>
  <si>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</si>
  <si>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</si>
  <si>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</si>
  <si>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</si>
  <si>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</si>
  <si>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</si>
  <si>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</si>
  <si>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</si>
  <si>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</si>
  <si>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</si>
  <si>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</si>
  <si>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</si>
  <si>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</si>
  <si>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</si>
  <si>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</si>
  <si>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</si>
  <si>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</si>
  <si>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</si>
  <si>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</si>
  <si>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</si>
  <si>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</si>
  <si>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</si>
  <si>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</si>
  <si>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</si>
  <si>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</si>
  <si>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</si>
  <si>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</si>
  <si>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</si>
  <si>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</si>
  <si>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</si>
  <si>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</si>
  <si>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</si>
  <si>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</si>
  <si>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</si>
  <si>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</si>
  <si>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</si>
  <si>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</si>
  <si>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</si>
  <si>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</si>
  <si>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</si>
  <si>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</si>
  <si>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</si>
  <si>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</si>
  <si>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</si>
  <si>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</si>
  <si>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</si>
  <si>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</si>
  <si>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</si>
  <si>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</si>
  <si>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</si>
  <si>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</si>
  <si>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</si>
  <si>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</si>
  <si>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</si>
  <si>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</si>
  <si>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</si>
  <si>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</si>
  <si>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</si>
  <si>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</si>
  <si>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</si>
  <si>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</si>
  <si>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</si>
  <si>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</si>
  <si>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</si>
  <si>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</si>
  <si>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</si>
  <si>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</si>
  <si>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</si>
  <si>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</si>
  <si>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</si>
  <si>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</si>
  <si>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</si>
  <si>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</si>
  <si>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</si>
  <si>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</si>
  <si>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</si>
  <si>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</si>
  <si>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</si>
  <si>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</si>
  <si>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</si>
  <si>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</si>
  <si>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</si>
  <si>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</si>
  <si>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</si>
  <si>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</si>
  <si>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</si>
  <si>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</si>
  <si>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</si>
  <si>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</si>
  <si>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</si>
  <si>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</si>
  <si>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</si>
  <si>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</si>
  <si>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</si>
  <si>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</si>
  <si>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</si>
  <si>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</si>
  <si>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</si>
  <si>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</si>
  <si>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</si>
  <si>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</si>
  <si>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</si>
  <si>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</si>
  <si>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</si>
  <si>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</si>
  <si>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</si>
  <si>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</si>
  <si>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</si>
  <si>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</si>
  <si>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</si>
  <si>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</si>
  <si>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</si>
  <si>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</si>
  <si>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</si>
  <si>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</si>
  <si>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</si>
  <si>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</si>
  <si>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</si>
  <si>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</si>
  <si>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</si>
  <si>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</si>
  <si>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</si>
  <si>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</si>
  <si>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</si>
  <si>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</si>
  <si>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</si>
  <si>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</si>
  <si>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</si>
  <si>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</si>
  <si>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</si>
  <si>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</si>
  <si>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</si>
  <si>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</si>
  <si>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</si>
  <si>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</si>
  <si>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</si>
  <si>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</si>
  <si>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</si>
  <si>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</si>
  <si>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</si>
  <si>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</si>
  <si>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</si>
  <si>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</si>
  <si>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</si>
  <si>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</si>
  <si>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</si>
  <si>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</si>
  <si>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</si>
  <si>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</si>
  <si>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</si>
  <si>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</si>
  <si>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</si>
  <si>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</si>
  <si>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</si>
  <si>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</si>
  <si>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</si>
  <si>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</si>
  <si>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</si>
  <si>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</si>
  <si>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</si>
  <si>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</si>
  <si>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</si>
  <si>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</si>
  <si>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</si>
  <si>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</si>
  <si>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</si>
  <si>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</si>
  <si>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</si>
  <si>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</si>
  <si>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</si>
  <si>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</si>
  <si>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</si>
  <si>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</si>
  <si>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</si>
  <si>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</si>
  <si>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</si>
  <si>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</si>
  <si>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</si>
  <si>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</si>
  <si>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</si>
  <si>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</si>
  <si>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</si>
  <si>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</si>
  <si>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</si>
  <si>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</si>
  <si>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</si>
  <si>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</si>
  <si>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</si>
  <si>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</si>
  <si>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</si>
  <si>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</si>
  <si>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</si>
  <si>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</si>
  <si>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</si>
  <si>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</si>
  <si>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</si>
  <si>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</si>
  <si>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</si>
  <si>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</si>
  <si>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</si>
  <si>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</si>
  <si>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</si>
  <si>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</si>
  <si>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</si>
  <si>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</si>
  <si>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</si>
  <si>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</si>
  <si>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</si>
  <si>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</si>
  <si>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</si>
  <si>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</si>
  <si>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</si>
  <si>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</si>
  <si>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</si>
  <si>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</si>
  <si>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</si>
  <si>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</si>
  <si>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</si>
  <si>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</si>
  <si>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</si>
  <si>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</si>
  <si>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</si>
  <si>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</si>
  <si>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</si>
  <si>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</si>
  <si>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</si>
  <si>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</si>
  <si>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</si>
  <si>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</si>
  <si>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</si>
  <si>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</si>
  <si>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</si>
  <si>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</si>
  <si>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</si>
  <si>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</si>
  <si>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</si>
  <si>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</si>
  <si>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</si>
  <si>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</si>
  <si>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</si>
  <si>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</si>
  <si>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</si>
  <si>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</si>
  <si>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</si>
  <si>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</si>
  <si>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</si>
  <si>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</si>
  <si>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</si>
  <si>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</si>
  <si>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</si>
  <si>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</si>
  <si>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</si>
  <si>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</si>
  <si>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</si>
  <si>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</si>
  <si>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</si>
  <si>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</si>
  <si>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</si>
  <si>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</si>
  <si>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</si>
  <si>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</si>
  <si>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</si>
  <si>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</si>
  <si>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</si>
  <si>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</si>
  <si>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</si>
  <si>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</si>
  <si>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</si>
  <si>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</si>
  <si>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</si>
  <si>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</si>
  <si>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</si>
  <si>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</si>
  <si>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</si>
  <si>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</si>
  <si>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</si>
  <si>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</si>
  <si>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</si>
  <si>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</si>
  <si>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</si>
  <si>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</si>
  <si>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</si>
  <si>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</si>
  <si>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</si>
  <si>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</si>
  <si>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</si>
  <si>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</si>
  <si>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</si>
  <si>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</si>
  <si>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</si>
  <si>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</si>
  <si>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</si>
  <si>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</si>
  <si>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</si>
  <si>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</si>
  <si>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</si>
  <si>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</si>
  <si>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</si>
  <si>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</si>
  <si>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</si>
  <si>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</si>
  <si>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</si>
  <si>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</si>
  <si>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</si>
  <si>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</si>
  <si>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</si>
  <si>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</si>
  <si>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</si>
  <si>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</si>
  <si>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</si>
  <si>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</si>
  <si>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</si>
  <si>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</si>
  <si>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</si>
  <si>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</si>
  <si>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</si>
  <si>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</si>
  <si>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</si>
  <si>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</si>
  <si>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</si>
  <si>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</si>
  <si>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</si>
  <si>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</si>
  <si>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</si>
  <si>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</si>
  <si>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</si>
  <si>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</si>
  <si>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</si>
  <si>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</si>
  <si>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</si>
  <si>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</si>
  <si>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</si>
  <si>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</si>
  <si>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</si>
  <si>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</si>
  <si>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</si>
  <si>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</si>
  <si>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</si>
  <si>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</si>
  <si>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</si>
  <si>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</si>
  <si>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</si>
  <si>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</si>
  <si>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</si>
  <si>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</si>
  <si>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</si>
  <si>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</si>
  <si>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</si>
  <si>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</si>
  <si>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</si>
  <si>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</si>
  <si>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</si>
  <si>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</si>
  <si>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</si>
  <si>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</si>
  <si>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</si>
  <si>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</si>
  <si>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</si>
  <si>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</si>
  <si>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</si>
  <si>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</si>
  <si>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</si>
  <si>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</si>
  <si>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</si>
  <si>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</si>
  <si>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</si>
  <si>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</si>
  <si>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</si>
  <si>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</si>
  <si>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</si>
  <si>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</si>
  <si>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</si>
  <si>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</si>
  <si>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</si>
  <si>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</si>
  <si>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</si>
  <si>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</si>
  <si>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</si>
  <si>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</si>
  <si>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</si>
  <si>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</si>
  <si>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</si>
  <si>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</si>
  <si>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</si>
  <si>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</si>
  <si>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</si>
  <si>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</si>
  <si>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</si>
  <si>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</si>
  <si>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</si>
  <si>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</si>
  <si>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</si>
  <si>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</si>
  <si>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</si>
  <si>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</si>
  <si>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</si>
  <si>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</si>
  <si>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</si>
  <si>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</si>
  <si>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</si>
  <si>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</si>
  <si>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</si>
  <si>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</si>
  <si>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</si>
  <si>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</si>
  <si>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</si>
  <si>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</si>
  <si>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</si>
  <si>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</si>
  <si>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</si>
  <si>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</si>
  <si>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</si>
  <si>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</si>
  <si>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</si>
  <si>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</si>
  <si>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</si>
  <si>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</si>
  <si>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</si>
  <si>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</si>
  <si>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</si>
  <si>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</si>
  <si>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</si>
  <si>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</si>
  <si>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</si>
  <si>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</si>
  <si>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</si>
  <si>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</si>
  <si>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</si>
  <si>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</si>
  <si>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</si>
  <si>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</si>
  <si>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</si>
  <si>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</si>
  <si>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</si>
  <si>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</si>
  <si>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</si>
  <si>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</si>
  <si>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</si>
  <si>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</si>
  <si>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</si>
  <si>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</si>
  <si>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</si>
  <si>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</si>
  <si>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</si>
  <si>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</si>
  <si>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</si>
  <si>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</si>
  <si>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</si>
  <si>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</si>
  <si>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</si>
  <si>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</si>
  <si>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</si>
  <si>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</si>
  <si>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</si>
  <si>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</si>
  <si>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</si>
  <si>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</si>
  <si>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</si>
  <si>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</si>
  <si>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</si>
  <si>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</si>
  <si>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</si>
  <si>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</si>
  <si>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</si>
  <si>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</si>
  <si>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</si>
  <si>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</si>
  <si>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</si>
  <si>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</si>
  <si>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</si>
  <si>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</si>
  <si>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</si>
  <si>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</si>
  <si>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</si>
  <si>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</si>
  <si>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</si>
  <si>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</si>
  <si>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</si>
  <si>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</si>
  <si>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</si>
  <si>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</si>
  <si>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</si>
  <si>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</si>
  <si>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</si>
  <si>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</si>
  <si>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</si>
  <si>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</si>
  <si>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</si>
  <si>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</si>
  <si>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</si>
  <si>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</si>
  <si>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</si>
  <si>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</si>
  <si>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</si>
  <si>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</si>
  <si>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</si>
  <si>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</si>
  <si>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</si>
  <si>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</si>
  <si>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</si>
  <si>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</si>
  <si>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</si>
  <si>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</si>
  <si>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</si>
  <si>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</si>
  <si>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</si>
  <si>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</si>
  <si>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</si>
  <si>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</si>
  <si>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</si>
  <si>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</si>
  <si>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</si>
  <si>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</si>
  <si>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</si>
  <si>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</si>
  <si>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</si>
  <si>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</si>
  <si>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</si>
  <si>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</si>
  <si>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</si>
  <si>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</si>
  <si>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</si>
  <si>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</si>
  <si>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</si>
  <si>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</si>
  <si>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</si>
  <si>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</si>
  <si>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</si>
  <si>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</si>
  <si>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</si>
  <si>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</si>
  <si>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</si>
  <si>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</si>
  <si>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</si>
  <si>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</si>
  <si>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</si>
  <si>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</si>
  <si>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</si>
  <si>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</si>
  <si>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</si>
  <si>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</si>
  <si>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</si>
  <si>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</si>
  <si>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</si>
  <si>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</si>
  <si>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</si>
  <si>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</si>
  <si>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</si>
  <si>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</si>
  <si>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</si>
  <si>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</si>
  <si>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</si>
  <si>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</si>
  <si>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</si>
  <si>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</si>
  <si>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</si>
  <si>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</si>
  <si>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</si>
  <si>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</si>
  <si>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</si>
  <si>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</si>
  <si>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</si>
  <si>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</si>
  <si>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</si>
  <si>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</si>
  <si>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</si>
  <si>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</si>
  <si>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</si>
  <si>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</si>
  <si>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</si>
  <si>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</si>
  <si>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</si>
  <si>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</si>
  <si>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</si>
  <si>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</si>
  <si>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</si>
  <si>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</si>
  <si>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</si>
  <si>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</si>
  <si>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</si>
  <si>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</si>
  <si>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</si>
  <si>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</si>
  <si>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</si>
  <si>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</si>
  <si>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</si>
  <si>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</si>
  <si>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</si>
  <si>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</si>
  <si>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</si>
  <si>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</si>
  <si>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</si>
  <si>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</si>
  <si>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</si>
  <si>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</si>
  <si>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</si>
  <si>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</si>
  <si>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</si>
  <si>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</si>
  <si>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</si>
  <si>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</si>
  <si>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</si>
  <si>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</si>
  <si>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</si>
  <si>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</si>
  <si>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</si>
  <si>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</si>
  <si>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</si>
  <si>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</si>
  <si>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</si>
  <si>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</si>
  <si>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</si>
  <si>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</si>
  <si>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</si>
  <si>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</si>
  <si>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</si>
  <si>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</si>
  <si>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</si>
  <si>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</si>
  <si>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</si>
  <si>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</si>
  <si>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</si>
  <si>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</si>
  <si>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</si>
  <si>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</si>
  <si>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</si>
  <si>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</si>
  <si>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</si>
  <si>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</si>
  <si>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</si>
  <si>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</si>
  <si>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</si>
  <si>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</si>
  <si>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</si>
  <si>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</si>
  <si>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</si>
  <si>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</si>
  <si>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</si>
  <si>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</si>
  <si>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</si>
  <si>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</si>
  <si>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</si>
  <si>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</si>
  <si>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</si>
  <si>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</si>
  <si>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</si>
  <si>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</si>
  <si>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</si>
  <si>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</si>
  <si>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</si>
  <si>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</si>
  <si>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</si>
  <si>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</si>
  <si>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</si>
  <si>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</si>
  <si>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</si>
  <si>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</si>
  <si>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</si>
  <si>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</si>
  <si>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</si>
  <si>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</si>
  <si>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</si>
  <si>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</si>
  <si>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</si>
  <si>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</si>
  <si>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</si>
  <si>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</si>
  <si>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</si>
  <si>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</si>
  <si>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</si>
  <si>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</si>
  <si>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</si>
  <si>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</si>
  <si>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</si>
  <si>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</si>
  <si>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</si>
  <si>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</si>
  <si>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</si>
  <si>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</si>
  <si>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</si>
  <si>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</si>
  <si>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</si>
  <si>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</si>
  <si>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</si>
  <si>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</si>
  <si>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</si>
  <si>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</si>
  <si>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</si>
  <si>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</si>
  <si>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</si>
  <si>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</si>
  <si>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</si>
  <si>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</si>
  <si>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</si>
  <si>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</si>
  <si>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</si>
  <si>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</si>
  <si>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</si>
  <si>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</si>
  <si>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</si>
  <si>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</si>
  <si>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</si>
  <si>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</si>
  <si>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</si>
  <si>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</si>
  <si>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</si>
  <si>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</si>
  <si>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</si>
  <si>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</si>
  <si>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</si>
  <si>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</si>
  <si>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</si>
  <si>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</si>
  <si>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</si>
  <si>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</si>
  <si>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</si>
  <si>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</si>
  <si>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</si>
  <si>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</si>
  <si>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</si>
  <si>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</si>
  <si>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</si>
  <si>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</si>
  <si>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</si>
  <si>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</si>
  <si>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</si>
  <si>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</si>
  <si>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</si>
  <si>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</si>
  <si>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</si>
  <si>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</si>
  <si>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</si>
  <si>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</si>
  <si>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</si>
  <si>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</si>
  <si>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</si>
  <si>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</si>
  <si>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</si>
  <si>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</si>
  <si>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</si>
  <si>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</si>
  <si>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</si>
  <si>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</si>
  <si>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</si>
  <si>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</si>
  <si>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</si>
  <si>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</si>
  <si>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</si>
  <si>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</si>
  <si>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</si>
  <si>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</si>
  <si>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</si>
  <si>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</si>
  <si>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</si>
  <si>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</si>
  <si>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</si>
  <si>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</si>
  <si>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</si>
  <si>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</si>
  <si>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</si>
  <si>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</si>
  <si>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</si>
  <si>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</si>
  <si>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</si>
  <si>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</si>
  <si>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</si>
  <si>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</si>
  <si>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</si>
  <si>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</si>
  <si>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</si>
  <si>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</si>
  <si>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</si>
  <si>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</si>
  <si>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</si>
  <si>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</si>
  <si>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</si>
  <si>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</si>
  <si>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</si>
  <si>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</si>
  <si>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</si>
  <si>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</si>
  <si>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</si>
  <si>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</si>
  <si>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</si>
  <si>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</si>
  <si>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</si>
  <si>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</si>
  <si>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</si>
  <si>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</si>
  <si>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</si>
  <si>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</si>
  <si>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</si>
  <si>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</si>
  <si>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</si>
  <si>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</si>
  <si>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</si>
  <si>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</si>
  <si>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</si>
  <si>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</si>
  <si>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</si>
  <si>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</si>
  <si>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</si>
  <si>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</si>
  <si>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</si>
  <si>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</si>
  <si>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</si>
  <si>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</si>
  <si>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</si>
  <si>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</si>
  <si>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</si>
  <si>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</si>
  <si>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</si>
  <si>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</si>
  <si>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</si>
  <si>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</si>
  <si>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</si>
  <si>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</si>
  <si>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</si>
  <si>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</si>
  <si>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</si>
  <si>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</si>
  <si>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</si>
  <si>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</si>
  <si>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</si>
  <si>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</si>
  <si>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</si>
  <si>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</si>
  <si>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</si>
  <si>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</si>
  <si>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</si>
  <si>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</si>
  <si>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</si>
  <si>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</si>
  <si>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</si>
  <si>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</si>
  <si>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</si>
  <si>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</si>
  <si>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</si>
  <si>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</si>
  <si>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</si>
  <si>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</si>
  <si>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</si>
  <si>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</si>
  <si>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</si>
  <si>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</si>
  <si>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</si>
  <si>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</si>
  <si>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</si>
  <si>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</si>
  <si>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</si>
  <si>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</si>
  <si>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</si>
  <si>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</si>
  <si>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</si>
  <si>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</si>
  <si>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</si>
  <si>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</si>
  <si>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</si>
  <si>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</si>
  <si>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</si>
  <si>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</si>
  <si>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</si>
  <si>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</si>
  <si>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</si>
  <si>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</si>
  <si>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</si>
  <si>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</si>
  <si>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</si>
  <si>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</si>
  <si>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</si>
  <si>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</si>
  <si>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</si>
  <si>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</si>
  <si>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</si>
  <si>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</si>
  <si>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</si>
  <si>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</si>
  <si>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</si>
  <si>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</si>
  <si>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</si>
  <si>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</si>
  <si>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</si>
  <si>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</si>
  <si>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</si>
  <si>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</si>
  <si>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</si>
  <si>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</si>
  <si>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</si>
  <si>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</si>
  <si>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</si>
  <si>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</si>
  <si>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</si>
  <si>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</si>
  <si>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</si>
  <si>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</si>
  <si>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</si>
  <si>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</si>
  <si>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</si>
  <si>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</si>
  <si>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</si>
  <si>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</si>
  <si>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</si>
  <si>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</si>
  <si>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</si>
  <si>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</si>
  <si>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</si>
  <si>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</si>
  <si>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</si>
  <si>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</si>
  <si>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</si>
  <si>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</si>
  <si>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</si>
  <si>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</si>
  <si>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</si>
  <si>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</si>
  <si>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</si>
  <si>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</si>
  <si>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</si>
  <si>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</si>
  <si>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</si>
  <si>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</si>
  <si>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</si>
  <si>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</si>
  <si>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</si>
  <si>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</si>
  <si>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</si>
  <si>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</si>
  <si>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</si>
  <si>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</si>
  <si>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</si>
  <si>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</si>
  <si>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</si>
  <si>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</si>
  <si>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</si>
  <si>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</si>
  <si>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</si>
  <si>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</si>
  <si>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</si>
  <si>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</si>
  <si>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</si>
  <si>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</si>
  <si>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</si>
  <si>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</si>
  <si>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</si>
  <si>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</si>
  <si>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</si>
  <si>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</si>
  <si>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</si>
  <si>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</si>
  <si>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</si>
  <si>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</si>
  <si>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</si>
  <si>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</si>
  <si>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</si>
  <si>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</si>
  <si>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</si>
  <si>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</si>
  <si>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</si>
  <si>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</si>
  <si>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</si>
  <si>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</si>
  <si>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</si>
  <si>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</si>
  <si>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</si>
  <si>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</si>
  <si>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</si>
  <si>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</si>
  <si>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</si>
  <si>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</si>
  <si>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</si>
  <si>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</si>
  <si>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</si>
  <si>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</si>
  <si>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</si>
  <si>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</si>
  <si>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</si>
  <si>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</si>
  <si>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</si>
  <si>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</si>
  <si>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</si>
  <si>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</si>
  <si>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</si>
  <si>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</si>
  <si>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</si>
  <si>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</si>
  <si>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</si>
  <si>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</si>
  <si>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</si>
  <si>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</si>
  <si>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</si>
  <si>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</si>
  <si>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</si>
  <si>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</si>
  <si>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</si>
  <si>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</si>
  <si>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</si>
  <si>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</si>
  <si>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</si>
  <si>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</si>
  <si>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</si>
  <si>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</si>
  <si>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</si>
  <si>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</si>
  <si>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</si>
  <si>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</si>
  <si>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</si>
  <si>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</si>
  <si>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</si>
  <si>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</si>
  <si>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</si>
  <si>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</si>
  <si>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</si>
  <si>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</si>
  <si>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</si>
  <si>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</si>
  <si>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</si>
  <si>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</si>
  <si>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</si>
  <si>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</si>
  <si>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</si>
  <si>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</si>
  <si>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</si>
  <si>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</si>
  <si>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</si>
  <si>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</si>
  <si>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</si>
  <si>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</si>
  <si>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</si>
  <si>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</si>
  <si>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</si>
  <si>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</si>
  <si>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POREČ-PARENZO</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</si>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</sst>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4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43180173.659999996</v>
      </c>
      <c r="D2" s="7">
        <f>'PR-RAS'!E6</f>
        <v>44988471.459999993</v>
      </c>
      <c r="E2" s="7">
        <v>0</v>
      </c>
      <c r="F2" s="7">
        <v>0</v>
      </c>
      <c r="G2" s="8">
        <f t="shared" ref="G2:G274" si="0">(B2/1000)*(C2*1+D2*2)</f>
        <v>133157.11657999997</v>
      </c>
      <c r="H2" s="8">
        <f t="shared" ref="H2:H274" si="1">ABS(C2-ROUND(C2,0))+ABS(D2-ROUND(D2,0))</f>
        <v>0.79999999701976776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19470643.190000001</v>
      </c>
      <c r="D3" s="2">
        <f>'PR-RAS'!E7</f>
        <v>22664450.5</v>
      </c>
      <c r="E3" s="2">
        <v>0</v>
      </c>
      <c r="F3" s="2">
        <v>0</v>
      </c>
      <c r="G3" s="3">
        <f t="shared" si="0"/>
        <v>129599.08838</v>
      </c>
      <c r="H3" s="3">
        <f t="shared" si="1"/>
        <v>0.69000000134110451</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14439792.690000001</v>
      </c>
      <c r="D4" s="2">
        <f>'PR-RAS'!E8</f>
        <v>17151620.859999999</v>
      </c>
      <c r="E4" s="2">
        <v>0</v>
      </c>
      <c r="F4" s="2">
        <v>0</v>
      </c>
      <c r="G4" s="3">
        <f t="shared" si="0"/>
        <v>146229.10322999998</v>
      </c>
      <c r="H4" s="3">
        <f t="shared" si="1"/>
        <v>0.44999999925494194</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10894708.33</v>
      </c>
      <c r="D5" s="2">
        <f>'PR-RAS'!E9</f>
        <v>12579629.609999999</v>
      </c>
      <c r="E5" s="2">
        <v>0</v>
      </c>
      <c r="F5" s="2">
        <v>0</v>
      </c>
      <c r="G5" s="3">
        <f t="shared" si="0"/>
        <v>144215.8702</v>
      </c>
      <c r="H5" s="3">
        <f t="shared" si="1"/>
        <v>0.72000000067055225</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1350884.9</v>
      </c>
      <c r="D6" s="2">
        <f>'PR-RAS'!E10</f>
        <v>1534314.61</v>
      </c>
      <c r="E6" s="2">
        <v>0</v>
      </c>
      <c r="F6" s="2">
        <v>0</v>
      </c>
      <c r="G6" s="3">
        <f t="shared" si="0"/>
        <v>22097.570600000003</v>
      </c>
      <c r="H6" s="3">
        <f t="shared" si="1"/>
        <v>0.48999999999068677</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925582.18</v>
      </c>
      <c r="D7" s="2">
        <f>'PR-RAS'!E11</f>
        <v>1685120.16</v>
      </c>
      <c r="E7" s="2">
        <v>0</v>
      </c>
      <c r="F7" s="2">
        <v>0</v>
      </c>
      <c r="G7" s="3">
        <f t="shared" si="0"/>
        <v>25774.935000000001</v>
      </c>
      <c r="H7" s="3">
        <f t="shared" si="1"/>
        <v>0.33999999996740371</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1535309.02</v>
      </c>
      <c r="D8" s="2">
        <f>'PR-RAS'!E12</f>
        <v>1982228.12</v>
      </c>
      <c r="E8" s="2">
        <v>0</v>
      </c>
      <c r="F8" s="2">
        <v>0</v>
      </c>
      <c r="G8" s="3">
        <f t="shared" si="0"/>
        <v>38498.356820000001</v>
      </c>
      <c r="H8" s="3">
        <f t="shared" si="1"/>
        <v>0.14000000013038516</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877758.89</v>
      </c>
      <c r="D9" s="2">
        <f>'PR-RAS'!E13</f>
        <v>857154.45</v>
      </c>
      <c r="E9" s="2">
        <v>0</v>
      </c>
      <c r="F9" s="2">
        <v>0</v>
      </c>
      <c r="G9" s="3">
        <f t="shared" si="0"/>
        <v>20736.54232</v>
      </c>
      <c r="H9" s="3">
        <f t="shared" si="1"/>
        <v>0.55999999993946403</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48645.71</v>
      </c>
      <c r="D10" s="2">
        <f>'PR-RAS'!E14</f>
        <v>0</v>
      </c>
      <c r="E10" s="2">
        <v>0</v>
      </c>
      <c r="F10" s="2">
        <v>0</v>
      </c>
      <c r="G10" s="3">
        <f t="shared" si="0"/>
        <v>437.81138999999996</v>
      </c>
      <c r="H10" s="3">
        <f t="shared" si="1"/>
        <v>0.29000000000087311</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1193096.3400000001</v>
      </c>
      <c r="D11" s="2">
        <f>'PR-RAS'!E15</f>
        <v>1486826.09</v>
      </c>
      <c r="E11" s="2">
        <v>0</v>
      </c>
      <c r="F11" s="2">
        <v>0</v>
      </c>
      <c r="G11" s="3">
        <f t="shared" si="0"/>
        <v>41667.485200000003</v>
      </c>
      <c r="H11" s="3">
        <f t="shared" si="1"/>
        <v>0.43000000016763806</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4347151.2</v>
      </c>
      <c r="D19" s="2">
        <f>'PR-RAS'!E23</f>
        <v>4780309.55</v>
      </c>
      <c r="E19" s="2">
        <v>0</v>
      </c>
      <c r="F19" s="2">
        <v>0</v>
      </c>
      <c r="G19" s="3">
        <f t="shared" si="0"/>
        <v>250339.86539999998</v>
      </c>
      <c r="H19" s="3">
        <f t="shared" si="1"/>
        <v>0.65000000037252903</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1720592.45</v>
      </c>
      <c r="D20" s="2">
        <f>'PR-RAS'!E24</f>
        <v>2203356.8199999998</v>
      </c>
      <c r="E20" s="2">
        <v>0</v>
      </c>
      <c r="F20" s="2">
        <v>0</v>
      </c>
      <c r="G20" s="3">
        <f t="shared" si="0"/>
        <v>116418.81571</v>
      </c>
      <c r="H20" s="3">
        <f t="shared" si="1"/>
        <v>0.63000000012107193</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2626558.75</v>
      </c>
      <c r="D23" s="2">
        <f>'PR-RAS'!E27</f>
        <v>2576952.73</v>
      </c>
      <c r="E23" s="2">
        <v>0</v>
      </c>
      <c r="F23" s="2">
        <v>0</v>
      </c>
      <c r="G23" s="3">
        <f t="shared" si="0"/>
        <v>171170.21261999998</v>
      </c>
      <c r="H23" s="3">
        <f t="shared" si="1"/>
        <v>0.52000000001862645</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683699.29999999993</v>
      </c>
      <c r="D25" s="2">
        <f>'PR-RAS'!E29</f>
        <v>732520.09</v>
      </c>
      <c r="E25" s="2">
        <v>0</v>
      </c>
      <c r="F25" s="2">
        <v>0</v>
      </c>
      <c r="G25" s="3">
        <f t="shared" si="0"/>
        <v>51569.747519999997</v>
      </c>
      <c r="H25" s="3">
        <f t="shared" si="1"/>
        <v>0.38999999989755452</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683095.6</v>
      </c>
      <c r="D27" s="2">
        <f>'PR-RAS'!E31</f>
        <v>732510.15</v>
      </c>
      <c r="E27" s="2">
        <v>0</v>
      </c>
      <c r="F27" s="2">
        <v>0</v>
      </c>
      <c r="G27" s="3">
        <f t="shared" si="0"/>
        <v>55851.013399999996</v>
      </c>
      <c r="H27" s="3">
        <f t="shared" si="1"/>
        <v>0.55000000004656613</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603.70000000000005</v>
      </c>
      <c r="D29" s="2">
        <f>'PR-RAS'!E33</f>
        <v>9.94</v>
      </c>
      <c r="E29" s="2">
        <v>0</v>
      </c>
      <c r="F29" s="2">
        <v>0</v>
      </c>
      <c r="G29" s="3">
        <f t="shared" si="0"/>
        <v>17.460240000000002</v>
      </c>
      <c r="H29" s="3">
        <f t="shared" si="1"/>
        <v>0.35999999999995502</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11137155.67</v>
      </c>
      <c r="D45" s="2">
        <f>'PR-RAS'!E49</f>
        <v>10656240.609999999</v>
      </c>
      <c r="E45" s="2">
        <v>0</v>
      </c>
      <c r="F45" s="2">
        <v>0</v>
      </c>
      <c r="G45" s="3">
        <f t="shared" si="0"/>
        <v>1427784.0231599999</v>
      </c>
      <c r="H45" s="3">
        <f t="shared" si="1"/>
        <v>0.72000000067055225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277244.62</v>
      </c>
      <c r="D49" s="2">
        <f>'PR-RAS'!E53</f>
        <v>20733.11</v>
      </c>
      <c r="E49" s="2">
        <v>0</v>
      </c>
      <c r="F49" s="2">
        <v>0</v>
      </c>
      <c r="G49" s="3">
        <f t="shared" si="0"/>
        <v>15298.120319999998</v>
      </c>
      <c r="H49" s="3">
        <f t="shared" si="1"/>
        <v>0.49000000000523869</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20000</v>
      </c>
      <c r="D51" s="2">
        <f>'PR-RAS'!E55</f>
        <v>0</v>
      </c>
      <c r="E51" s="2">
        <v>0</v>
      </c>
      <c r="F51" s="2">
        <v>0</v>
      </c>
      <c r="G51" s="3">
        <f t="shared" si="0"/>
        <v>1000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181148.72</v>
      </c>
      <c r="D52" s="2">
        <f>'PR-RAS'!E56</f>
        <v>20733.11</v>
      </c>
      <c r="E52" s="2">
        <v>0</v>
      </c>
      <c r="F52" s="2">
        <v>0</v>
      </c>
      <c r="G52" s="3">
        <f t="shared" si="0"/>
        <v>11353.361939999999</v>
      </c>
      <c r="H52" s="3">
        <f t="shared" si="1"/>
        <v>0.38999999999941792</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76095.899999999994</v>
      </c>
      <c r="D53" s="2">
        <f>'PR-RAS'!E57</f>
        <v>0</v>
      </c>
      <c r="E53" s="2">
        <v>0</v>
      </c>
      <c r="F53" s="2">
        <v>0</v>
      </c>
      <c r="G53" s="3">
        <f t="shared" si="0"/>
        <v>3956.9867999999997</v>
      </c>
      <c r="H53" s="3">
        <f t="shared" si="1"/>
        <v>0.10000000000582077</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1041932.3</v>
      </c>
      <c r="D54" s="2">
        <f>'PR-RAS'!E58</f>
        <v>1032573.53</v>
      </c>
      <c r="E54" s="2">
        <v>0</v>
      </c>
      <c r="F54" s="2">
        <v>0</v>
      </c>
      <c r="G54" s="3">
        <f t="shared" si="0"/>
        <v>164675.20608</v>
      </c>
      <c r="H54" s="3">
        <f t="shared" si="1"/>
        <v>0.77000000001862645</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625681.79</v>
      </c>
      <c r="D55" s="2">
        <f>'PR-RAS'!E59</f>
        <v>1001408.29</v>
      </c>
      <c r="E55" s="2">
        <v>0</v>
      </c>
      <c r="F55" s="2">
        <v>0</v>
      </c>
      <c r="G55" s="3">
        <f t="shared" si="0"/>
        <v>141938.91198</v>
      </c>
      <c r="H55" s="3">
        <f t="shared" si="1"/>
        <v>0.5</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416250.51</v>
      </c>
      <c r="D56" s="2">
        <f>'PR-RAS'!E60</f>
        <v>31165.24</v>
      </c>
      <c r="E56" s="2">
        <v>0</v>
      </c>
      <c r="F56" s="2">
        <v>0</v>
      </c>
      <c r="G56" s="3">
        <f t="shared" si="0"/>
        <v>26321.954450000001</v>
      </c>
      <c r="H56" s="3">
        <f t="shared" si="1"/>
        <v>0.72999999999228748</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161607.74</v>
      </c>
      <c r="D57" s="2">
        <f>'PR-RAS'!E61</f>
        <v>35129.910000000003</v>
      </c>
      <c r="E57" s="2">
        <v>0</v>
      </c>
      <c r="F57" s="2">
        <v>0</v>
      </c>
      <c r="G57" s="3">
        <f t="shared" si="0"/>
        <v>12984.583360000001</v>
      </c>
      <c r="H57" s="3">
        <f t="shared" si="1"/>
        <v>0.35000000000582077</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10101.93</v>
      </c>
      <c r="D58" s="2">
        <f>'PR-RAS'!E62</f>
        <v>11029.21</v>
      </c>
      <c r="E58" s="2">
        <v>0</v>
      </c>
      <c r="F58" s="2">
        <v>0</v>
      </c>
      <c r="G58" s="3">
        <f t="shared" si="0"/>
        <v>1833.13995</v>
      </c>
      <c r="H58" s="3">
        <f t="shared" si="1"/>
        <v>0.27999999999883585</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151505.81</v>
      </c>
      <c r="D59" s="2">
        <f>'PR-RAS'!E63</f>
        <v>24100.7</v>
      </c>
      <c r="E59" s="2">
        <v>0</v>
      </c>
      <c r="F59" s="2">
        <v>0</v>
      </c>
      <c r="G59" s="3">
        <f t="shared" si="0"/>
        <v>11583.018180000001</v>
      </c>
      <c r="H59" s="3">
        <f t="shared" si="1"/>
        <v>0.49000000000160071</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375428.37</v>
      </c>
      <c r="D60" s="2">
        <f>'PR-RAS'!E64</f>
        <v>429153.17</v>
      </c>
      <c r="E60" s="2">
        <v>0</v>
      </c>
      <c r="F60" s="2">
        <v>0</v>
      </c>
      <c r="G60" s="3">
        <f t="shared" si="0"/>
        <v>72790.34788999999</v>
      </c>
      <c r="H60" s="3">
        <f t="shared" si="1"/>
        <v>0.53999999997904524</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276819.37</v>
      </c>
      <c r="D61" s="2">
        <f>'PR-RAS'!E65</f>
        <v>322109.17</v>
      </c>
      <c r="E61" s="2">
        <v>0</v>
      </c>
      <c r="F61" s="2">
        <v>0</v>
      </c>
      <c r="G61" s="3">
        <f t="shared" si="0"/>
        <v>55262.262599999995</v>
      </c>
      <c r="H61" s="3">
        <f t="shared" si="1"/>
        <v>0.53999999997904524</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98609</v>
      </c>
      <c r="D62" s="2">
        <f>'PR-RAS'!E66</f>
        <v>107044</v>
      </c>
      <c r="E62" s="2">
        <v>0</v>
      </c>
      <c r="F62" s="2">
        <v>0</v>
      </c>
      <c r="G62" s="3">
        <f t="shared" si="0"/>
        <v>19074.517</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7688194.3899999997</v>
      </c>
      <c r="D64" s="2">
        <f>'PR-RAS'!E68</f>
        <v>8382284.29</v>
      </c>
      <c r="E64" s="2">
        <v>0</v>
      </c>
      <c r="F64" s="2">
        <v>0</v>
      </c>
      <c r="G64" s="3">
        <f t="shared" si="0"/>
        <v>1540524.0671099999</v>
      </c>
      <c r="H64" s="3">
        <f t="shared" si="1"/>
        <v>0.67999999970197678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7527191.5599999996</v>
      </c>
      <c r="D65" s="2">
        <f>'PR-RAS'!E69</f>
        <v>8278340.2999999998</v>
      </c>
      <c r="E65" s="2">
        <v>0</v>
      </c>
      <c r="F65" s="2">
        <v>0</v>
      </c>
      <c r="G65" s="3">
        <f t="shared" si="0"/>
        <v>1541367.8182399999</v>
      </c>
      <c r="H65" s="3">
        <f t="shared" si="1"/>
        <v>0.74000000022351742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161002.82999999999</v>
      </c>
      <c r="D66" s="2">
        <f>'PR-RAS'!E70</f>
        <v>103943.99</v>
      </c>
      <c r="E66" s="2">
        <v>0</v>
      </c>
      <c r="F66" s="2">
        <v>0</v>
      </c>
      <c r="G66" s="3">
        <f t="shared" si="0"/>
        <v>23977.90265</v>
      </c>
      <c r="H66" s="3">
        <f t="shared" si="1"/>
        <v>0.180000000007567</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1592748.25</v>
      </c>
      <c r="D70" s="2">
        <f>'PR-RAS'!E74</f>
        <v>756366.6</v>
      </c>
      <c r="E70" s="2">
        <v>0</v>
      </c>
      <c r="F70" s="2">
        <v>0</v>
      </c>
      <c r="G70" s="3">
        <f t="shared" si="0"/>
        <v>214278.22005000003</v>
      </c>
      <c r="H70" s="3">
        <f t="shared" si="1"/>
        <v>0.65000000002328306</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412185.93</v>
      </c>
      <c r="D71" s="2">
        <f>'PR-RAS'!E75</f>
        <v>459613.93</v>
      </c>
      <c r="E71" s="2">
        <v>0</v>
      </c>
      <c r="F71" s="2">
        <v>0</v>
      </c>
      <c r="G71" s="3">
        <f t="shared" si="0"/>
        <v>93198.965300000011</v>
      </c>
      <c r="H71" s="3">
        <f t="shared" si="1"/>
        <v>0.14000000001396984</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1180562.32</v>
      </c>
      <c r="D72" s="2">
        <f>'PR-RAS'!E76</f>
        <v>296752.67</v>
      </c>
      <c r="E72" s="2">
        <v>0</v>
      </c>
      <c r="F72" s="2">
        <v>0</v>
      </c>
      <c r="G72" s="3">
        <f t="shared" si="0"/>
        <v>125958.80386</v>
      </c>
      <c r="H72" s="3">
        <f t="shared" si="1"/>
        <v>0.65000000008149073</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3303186.97</v>
      </c>
      <c r="D78" s="2">
        <f>'PR-RAS'!E82</f>
        <v>1903355.8000000003</v>
      </c>
      <c r="E78" s="2">
        <v>0</v>
      </c>
      <c r="F78" s="2">
        <v>0</v>
      </c>
      <c r="G78" s="3">
        <f t="shared" si="0"/>
        <v>547462.18989000004</v>
      </c>
      <c r="H78" s="3">
        <f t="shared" si="1"/>
        <v>0.22999999951571226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472285.77999999997</v>
      </c>
      <c r="D79" s="2">
        <f>'PR-RAS'!E83</f>
        <v>308899.38</v>
      </c>
      <c r="E79" s="2">
        <v>0</v>
      </c>
      <c r="F79" s="2">
        <v>0</v>
      </c>
      <c r="G79" s="3">
        <f t="shared" si="0"/>
        <v>85026.594120000009</v>
      </c>
      <c r="H79" s="3">
        <f t="shared" si="1"/>
        <v>0.6000000000349246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350067.92</v>
      </c>
      <c r="D81" s="2">
        <f>'PR-RAS'!E85</f>
        <v>191229.06</v>
      </c>
      <c r="E81" s="2">
        <v>0</v>
      </c>
      <c r="F81" s="2">
        <v>0</v>
      </c>
      <c r="G81" s="3">
        <f t="shared" si="0"/>
        <v>58602.083200000001</v>
      </c>
      <c r="H81" s="3">
        <f t="shared" si="1"/>
        <v>0.14000000001396984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99474.86</v>
      </c>
      <c r="D82" s="2">
        <f>'PR-RAS'!E86</f>
        <v>94927.32</v>
      </c>
      <c r="E82" s="2">
        <v>0</v>
      </c>
      <c r="F82" s="2">
        <v>0</v>
      </c>
      <c r="G82" s="3">
        <f t="shared" si="0"/>
        <v>23435.6895</v>
      </c>
      <c r="H82" s="3">
        <f t="shared" si="1"/>
        <v>0.46000000000640284</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22743</v>
      </c>
      <c r="D84" s="2">
        <f>'PR-RAS'!E88</f>
        <v>22743</v>
      </c>
      <c r="E84" s="2">
        <v>0</v>
      </c>
      <c r="F84" s="2">
        <v>0</v>
      </c>
      <c r="G84" s="3">
        <f t="shared" si="0"/>
        <v>5663.0070000000005</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2830901.1900000004</v>
      </c>
      <c r="D87" s="2">
        <f>'PR-RAS'!E91</f>
        <v>1594456.4200000002</v>
      </c>
      <c r="E87" s="2">
        <v>0</v>
      </c>
      <c r="F87" s="2">
        <v>0</v>
      </c>
      <c r="G87" s="3">
        <f t="shared" si="0"/>
        <v>517704.00658000004</v>
      </c>
      <c r="H87" s="3">
        <f t="shared" si="1"/>
        <v>0.61000000056810677</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278717.34000000003</v>
      </c>
      <c r="D88" s="2">
        <f>'PR-RAS'!E92</f>
        <v>199414.65</v>
      </c>
      <c r="E88" s="2">
        <v>0</v>
      </c>
      <c r="F88" s="2">
        <v>0</v>
      </c>
      <c r="G88" s="3">
        <f t="shared" si="0"/>
        <v>58946.557679999998</v>
      </c>
      <c r="H88" s="3">
        <f t="shared" si="1"/>
        <v>0.69000000003143214</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2365039.7200000002</v>
      </c>
      <c r="D89" s="2">
        <f>'PR-RAS'!E93</f>
        <v>1165212.06</v>
      </c>
      <c r="E89" s="2">
        <v>0</v>
      </c>
      <c r="F89" s="2">
        <v>0</v>
      </c>
      <c r="G89" s="3">
        <f t="shared" si="0"/>
        <v>413200.81791999994</v>
      </c>
      <c r="H89" s="3">
        <f t="shared" si="1"/>
        <v>0.33999999985098839</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185966.89</v>
      </c>
      <c r="D90" s="2">
        <f>'PR-RAS'!E94</f>
        <v>228692.62</v>
      </c>
      <c r="E90" s="2">
        <v>0</v>
      </c>
      <c r="F90" s="2">
        <v>0</v>
      </c>
      <c r="G90" s="3">
        <f t="shared" si="0"/>
        <v>57258.339569999996</v>
      </c>
      <c r="H90" s="3">
        <f t="shared" si="1"/>
        <v>0.48999999999068677</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1177.24</v>
      </c>
      <c r="D93" s="2">
        <f>'PR-RAS'!E97</f>
        <v>1137.0899999999999</v>
      </c>
      <c r="E93" s="2">
        <v>0</v>
      </c>
      <c r="F93" s="2">
        <v>0</v>
      </c>
      <c r="G93" s="3">
        <f t="shared" si="0"/>
        <v>317.53064000000001</v>
      </c>
      <c r="H93" s="3">
        <f t="shared" si="1"/>
        <v>0.32999999999992724</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8707171.2699999996</v>
      </c>
      <c r="D102" s="2">
        <f>'PR-RAS'!E106</f>
        <v>9258297</v>
      </c>
      <c r="E102" s="2">
        <v>0</v>
      </c>
      <c r="F102" s="2">
        <v>0</v>
      </c>
      <c r="G102" s="3">
        <f t="shared" si="0"/>
        <v>2749600.2922700001</v>
      </c>
      <c r="H102" s="3">
        <f t="shared" si="1"/>
        <v>0.26999999955296516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798370.71</v>
      </c>
      <c r="D103" s="2">
        <f>'PR-RAS'!E107</f>
        <v>924801.75</v>
      </c>
      <c r="E103" s="2">
        <v>0</v>
      </c>
      <c r="F103" s="2">
        <v>0</v>
      </c>
      <c r="G103" s="3">
        <f t="shared" si="0"/>
        <v>270093.36942</v>
      </c>
      <c r="H103" s="3">
        <f t="shared" si="1"/>
        <v>0.5400000000372529</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75205.45</v>
      </c>
      <c r="D105" s="2">
        <f>'PR-RAS'!E109</f>
        <v>83086.39</v>
      </c>
      <c r="E105" s="2">
        <v>0</v>
      </c>
      <c r="F105" s="2">
        <v>0</v>
      </c>
      <c r="G105" s="3">
        <f t="shared" si="0"/>
        <v>25103.335919999998</v>
      </c>
      <c r="H105" s="3">
        <f t="shared" si="1"/>
        <v>0.83999999999650754</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10063.07</v>
      </c>
      <c r="D106" s="2">
        <f>'PR-RAS'!E110</f>
        <v>8324.7199999999993</v>
      </c>
      <c r="E106" s="2">
        <v>0</v>
      </c>
      <c r="F106" s="2">
        <v>0</v>
      </c>
      <c r="G106" s="3">
        <f t="shared" si="0"/>
        <v>2804.8135499999999</v>
      </c>
      <c r="H106" s="3">
        <f t="shared" si="1"/>
        <v>0.3500000000003638</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713102.19</v>
      </c>
      <c r="D107" s="2">
        <f>'PR-RAS'!E111</f>
        <v>833390.64</v>
      </c>
      <c r="E107" s="2">
        <v>0</v>
      </c>
      <c r="F107" s="2">
        <v>0</v>
      </c>
      <c r="G107" s="3">
        <f t="shared" si="0"/>
        <v>252267.64781999995</v>
      </c>
      <c r="H107" s="3">
        <f t="shared" si="1"/>
        <v>0.54999999993015081</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1653623.75</v>
      </c>
      <c r="D108" s="2">
        <f>'PR-RAS'!E112</f>
        <v>2290495.0500000003</v>
      </c>
      <c r="E108" s="2">
        <v>0</v>
      </c>
      <c r="F108" s="2">
        <v>0</v>
      </c>
      <c r="G108" s="3">
        <f t="shared" si="0"/>
        <v>667103.68195</v>
      </c>
      <c r="H108" s="3">
        <f t="shared" si="1"/>
        <v>0.30000000027939677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11020.35</v>
      </c>
      <c r="E109" s="2">
        <v>0</v>
      </c>
      <c r="F109" s="2">
        <v>0</v>
      </c>
      <c r="G109" s="3">
        <f t="shared" si="0"/>
        <v>2380.3955999999998</v>
      </c>
      <c r="H109" s="3">
        <f t="shared" si="1"/>
        <v>0.3500000000003638</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4830.45</v>
      </c>
      <c r="D110" s="2">
        <f>'PR-RAS'!E114</f>
        <v>1831.65</v>
      </c>
      <c r="E110" s="2">
        <v>0</v>
      </c>
      <c r="F110" s="2">
        <v>0</v>
      </c>
      <c r="G110" s="3">
        <f t="shared" si="0"/>
        <v>925.81875000000002</v>
      </c>
      <c r="H110" s="3">
        <f t="shared" si="1"/>
        <v>0.79999999999972715</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10.6</v>
      </c>
      <c r="D111" s="2">
        <f>'PR-RAS'!E115</f>
        <v>12.89</v>
      </c>
      <c r="E111" s="2">
        <v>0</v>
      </c>
      <c r="F111" s="2">
        <v>0</v>
      </c>
      <c r="G111" s="3">
        <f t="shared" si="0"/>
        <v>4.0018000000000002</v>
      </c>
      <c r="H111" s="3">
        <f t="shared" si="1"/>
        <v>0.50999999999999979</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1648782.7</v>
      </c>
      <c r="D113" s="2">
        <f>'PR-RAS'!E117</f>
        <v>2277630.16</v>
      </c>
      <c r="E113" s="2">
        <v>0</v>
      </c>
      <c r="F113" s="2">
        <v>0</v>
      </c>
      <c r="G113" s="3">
        <f t="shared" si="0"/>
        <v>694852.81824000005</v>
      </c>
      <c r="H113" s="3">
        <f t="shared" si="1"/>
        <v>0.46000000019557774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6255176.8099999996</v>
      </c>
      <c r="D116" s="2">
        <f>'PR-RAS'!E120</f>
        <v>6043000.2000000002</v>
      </c>
      <c r="E116" s="2">
        <v>0</v>
      </c>
      <c r="F116" s="2">
        <v>0</v>
      </c>
      <c r="G116" s="3">
        <f t="shared" si="0"/>
        <v>2109235.3791500004</v>
      </c>
      <c r="H116" s="3">
        <f t="shared" si="1"/>
        <v>0.39000000059604645</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2872146.05</v>
      </c>
      <c r="D117" s="2">
        <f>'PR-RAS'!E121</f>
        <v>2572622.91</v>
      </c>
      <c r="E117" s="2">
        <v>0</v>
      </c>
      <c r="F117" s="2">
        <v>0</v>
      </c>
      <c r="G117" s="3">
        <f t="shared" si="0"/>
        <v>930017.45692000003</v>
      </c>
      <c r="H117" s="3">
        <f t="shared" si="1"/>
        <v>0.13999999966472387</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3383030.76</v>
      </c>
      <c r="D118" s="2">
        <f>'PR-RAS'!E122</f>
        <v>3470377.29</v>
      </c>
      <c r="E118" s="2">
        <v>0</v>
      </c>
      <c r="F118" s="2">
        <v>0</v>
      </c>
      <c r="G118" s="3">
        <f t="shared" si="0"/>
        <v>1207882.88478</v>
      </c>
      <c r="H118" s="3">
        <f t="shared" si="1"/>
        <v>0.53000000026077032</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349893</v>
      </c>
      <c r="D121" s="2">
        <f>'PR-RAS'!E125</f>
        <v>248938.87</v>
      </c>
      <c r="E121" s="2">
        <v>0</v>
      </c>
      <c r="F121" s="2">
        <v>0</v>
      </c>
      <c r="G121" s="3">
        <f t="shared" si="0"/>
        <v>101732.48879999999</v>
      </c>
      <c r="H121" s="3">
        <f t="shared" si="1"/>
        <v>0.13000000000465661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148004.78</v>
      </c>
      <c r="D122" s="2">
        <f>'PR-RAS'!E126</f>
        <v>166352.92000000001</v>
      </c>
      <c r="E122" s="2">
        <v>0</v>
      </c>
      <c r="F122" s="2">
        <v>0</v>
      </c>
      <c r="G122" s="3">
        <f t="shared" si="0"/>
        <v>58165.98502</v>
      </c>
      <c r="H122" s="3">
        <f t="shared" si="1"/>
        <v>0.29999999998835847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2021</v>
      </c>
      <c r="D123" s="2">
        <f>'PR-RAS'!E127</f>
        <v>7341.5</v>
      </c>
      <c r="E123" s="2">
        <v>0</v>
      </c>
      <c r="F123" s="2">
        <v>0</v>
      </c>
      <c r="G123" s="3">
        <f t="shared" si="0"/>
        <v>2037.8879999999999</v>
      </c>
      <c r="H123" s="3">
        <f t="shared" si="1"/>
        <v>0.5</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145983.78</v>
      </c>
      <c r="D124" s="2">
        <f>'PR-RAS'!E128</f>
        <v>159011.42000000001</v>
      </c>
      <c r="E124" s="2">
        <v>0</v>
      </c>
      <c r="F124" s="2">
        <v>0</v>
      </c>
      <c r="G124" s="3">
        <f t="shared" si="0"/>
        <v>57072.814259999999</v>
      </c>
      <c r="H124" s="3">
        <f t="shared" si="1"/>
        <v>0.64000000001396984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201888.22</v>
      </c>
      <c r="D125" s="2">
        <f>'PR-RAS'!E129</f>
        <v>82585.95</v>
      </c>
      <c r="E125" s="2">
        <v>0</v>
      </c>
      <c r="F125" s="2">
        <v>0</v>
      </c>
      <c r="G125" s="3">
        <f t="shared" si="0"/>
        <v>45515.454879999998</v>
      </c>
      <c r="H125" s="3">
        <f t="shared" si="1"/>
        <v>0.27000000000407454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97726.78</v>
      </c>
      <c r="D126" s="2">
        <f>'PR-RAS'!E130</f>
        <v>70054.559999999998</v>
      </c>
      <c r="E126" s="2">
        <v>0</v>
      </c>
      <c r="F126" s="2">
        <v>0</v>
      </c>
      <c r="G126" s="3">
        <f t="shared" si="0"/>
        <v>29729.487499999999</v>
      </c>
      <c r="H126" s="3">
        <f t="shared" si="1"/>
        <v>0.66000000000349246</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104161.44</v>
      </c>
      <c r="D127" s="2">
        <f>'PR-RAS'!E131</f>
        <v>12531.39</v>
      </c>
      <c r="E127" s="2">
        <v>0</v>
      </c>
      <c r="F127" s="2">
        <v>0</v>
      </c>
      <c r="G127" s="3">
        <f t="shared" si="0"/>
        <v>16282.25172</v>
      </c>
      <c r="H127" s="3">
        <f t="shared" si="1"/>
        <v>0.83000000000174623</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212123.56</v>
      </c>
      <c r="D136" s="2">
        <f>'PR-RAS'!E140</f>
        <v>257188.68</v>
      </c>
      <c r="E136" s="2">
        <v>0</v>
      </c>
      <c r="F136" s="2">
        <v>0</v>
      </c>
      <c r="G136" s="3">
        <f t="shared" si="0"/>
        <v>98077.624199999991</v>
      </c>
      <c r="H136" s="3">
        <f t="shared" si="1"/>
        <v>0.76000000000931323</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210962.91</v>
      </c>
      <c r="D137" s="2">
        <f>'PR-RAS'!E141</f>
        <v>245440.81</v>
      </c>
      <c r="E137" s="2">
        <v>0</v>
      </c>
      <c r="F137" s="2">
        <v>0</v>
      </c>
      <c r="G137" s="3">
        <f t="shared" si="0"/>
        <v>95450.856080000012</v>
      </c>
      <c r="H137" s="3">
        <f t="shared" si="1"/>
        <v>0.27999999999883585</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210962.91</v>
      </c>
      <c r="D146" s="2">
        <f>'PR-RAS'!E150</f>
        <v>245440.81</v>
      </c>
      <c r="E146" s="2">
        <v>0</v>
      </c>
      <c r="F146" s="2">
        <v>0</v>
      </c>
      <c r="G146" s="3">
        <f t="shared" si="0"/>
        <v>101767.45685</v>
      </c>
      <c r="H146" s="3">
        <f t="shared" si="1"/>
        <v>0.27999999999883585</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1160.6500000000001</v>
      </c>
      <c r="D147" s="2">
        <f>'PR-RAS'!E151</f>
        <v>11747.87</v>
      </c>
      <c r="E147" s="2">
        <v>0</v>
      </c>
      <c r="F147" s="2">
        <v>0</v>
      </c>
      <c r="G147" s="3">
        <f t="shared" si="0"/>
        <v>3599.8329400000002</v>
      </c>
      <c r="H147" s="3">
        <f t="shared" si="1"/>
        <v>0.4799999999991087</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33894098.509999998</v>
      </c>
      <c r="D148" s="2">
        <f>'PR-RAS'!E152</f>
        <v>40206507.949999996</v>
      </c>
      <c r="E148" s="2">
        <v>0</v>
      </c>
      <c r="F148" s="2">
        <v>0</v>
      </c>
      <c r="G148" s="3">
        <f t="shared" si="0"/>
        <v>16803145.818269998</v>
      </c>
      <c r="H148" s="3">
        <f t="shared" si="1"/>
        <v>0.54000000655651093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16090691.91</v>
      </c>
      <c r="D149" s="2">
        <f>'PR-RAS'!E153</f>
        <v>18799364.190000001</v>
      </c>
      <c r="E149" s="2">
        <v>0</v>
      </c>
      <c r="F149" s="2">
        <v>0</v>
      </c>
      <c r="G149" s="3">
        <f t="shared" si="0"/>
        <v>7946034.202920001</v>
      </c>
      <c r="H149" s="3">
        <f t="shared" si="1"/>
        <v>0.2800000011920929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12570650.1</v>
      </c>
      <c r="D150" s="2">
        <f>'PR-RAS'!E154</f>
        <v>15033861.029999999</v>
      </c>
      <c r="E150" s="2">
        <v>0</v>
      </c>
      <c r="F150" s="2">
        <v>0</v>
      </c>
      <c r="G150" s="3">
        <f t="shared" si="0"/>
        <v>6353117.4518399993</v>
      </c>
      <c r="H150" s="3">
        <f t="shared" si="1"/>
        <v>0.12999999895691872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12411505.890000001</v>
      </c>
      <c r="D151" s="2">
        <f>'PR-RAS'!E155</f>
        <v>14822210.789999999</v>
      </c>
      <c r="E151" s="2">
        <v>0</v>
      </c>
      <c r="F151" s="2">
        <v>0</v>
      </c>
      <c r="G151" s="3">
        <f t="shared" si="0"/>
        <v>6308389.1204999993</v>
      </c>
      <c r="H151" s="3">
        <f t="shared" si="1"/>
        <v>0.32000000029802322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144532.76999999999</v>
      </c>
      <c r="D153" s="2">
        <f>'PR-RAS'!E157</f>
        <v>195064.64</v>
      </c>
      <c r="E153" s="2">
        <v>0</v>
      </c>
      <c r="F153" s="2">
        <v>0</v>
      </c>
      <c r="G153" s="3">
        <f t="shared" si="0"/>
        <v>81268.631600000008</v>
      </c>
      <c r="H153" s="3">
        <f t="shared" si="1"/>
        <v>0.58999999999650754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14611.44</v>
      </c>
      <c r="D154" s="2">
        <f>'PR-RAS'!E158</f>
        <v>16585.599999999999</v>
      </c>
      <c r="E154" s="2">
        <v>0</v>
      </c>
      <c r="F154" s="2">
        <v>0</v>
      </c>
      <c r="G154" s="3">
        <f t="shared" si="0"/>
        <v>7310.7439199999999</v>
      </c>
      <c r="H154" s="3">
        <f t="shared" si="1"/>
        <v>0.84000000000196451</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1417399.13</v>
      </c>
      <c r="D155" s="2">
        <f>'PR-RAS'!E159</f>
        <v>1250756.3799999999</v>
      </c>
      <c r="E155" s="2">
        <v>0</v>
      </c>
      <c r="F155" s="2">
        <v>0</v>
      </c>
      <c r="G155" s="3">
        <f t="shared" si="0"/>
        <v>603512.43105999997</v>
      </c>
      <c r="H155" s="3">
        <f t="shared" si="1"/>
        <v>0.50999999977648258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2102642.6800000002</v>
      </c>
      <c r="D156" s="2">
        <f>'PR-RAS'!E160</f>
        <v>2514746.7799999998</v>
      </c>
      <c r="E156" s="2">
        <v>0</v>
      </c>
      <c r="F156" s="2">
        <v>0</v>
      </c>
      <c r="G156" s="3">
        <f t="shared" si="0"/>
        <v>1105481.1172</v>
      </c>
      <c r="H156" s="3">
        <f t="shared" si="1"/>
        <v>0.5400000000372529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79665.88</v>
      </c>
      <c r="D157" s="2">
        <f>'PR-RAS'!E161</f>
        <v>93889.84</v>
      </c>
      <c r="E157" s="2">
        <v>0</v>
      </c>
      <c r="F157" s="2">
        <v>0</v>
      </c>
      <c r="G157" s="3">
        <f t="shared" si="0"/>
        <v>41721.507359999996</v>
      </c>
      <c r="H157" s="3">
        <f t="shared" si="1"/>
        <v>0.27999999999883585</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2022976.8</v>
      </c>
      <c r="D158" s="2">
        <f>'PR-RAS'!E162</f>
        <v>2420844.7999999998</v>
      </c>
      <c r="E158" s="2">
        <v>0</v>
      </c>
      <c r="F158" s="2">
        <v>0</v>
      </c>
      <c r="G158" s="3">
        <f t="shared" si="0"/>
        <v>1077752.6247999999</v>
      </c>
      <c r="H158" s="3">
        <f t="shared" si="1"/>
        <v>0.40000000013969839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12.14</v>
      </c>
      <c r="E159" s="2">
        <v>0</v>
      </c>
      <c r="F159" s="2">
        <v>0</v>
      </c>
      <c r="G159" s="3">
        <f t="shared" si="0"/>
        <v>3.8362400000000001</v>
      </c>
      <c r="H159" s="3">
        <f t="shared" si="1"/>
        <v>0.14000000000000057</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10898225.57</v>
      </c>
      <c r="D160" s="2">
        <f>'PR-RAS'!E164</f>
        <v>12758292.82</v>
      </c>
      <c r="E160" s="2">
        <v>0</v>
      </c>
      <c r="F160" s="2">
        <v>0</v>
      </c>
      <c r="G160" s="3">
        <f t="shared" si="0"/>
        <v>5789954.9823900005</v>
      </c>
      <c r="H160" s="3">
        <f t="shared" si="1"/>
        <v>0.60999999940395355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661234.33000000007</v>
      </c>
      <c r="D161" s="2">
        <f>'PR-RAS'!E165</f>
        <v>764665.96</v>
      </c>
      <c r="E161" s="2">
        <v>0</v>
      </c>
      <c r="F161" s="2">
        <v>0</v>
      </c>
      <c r="G161" s="3">
        <f t="shared" si="0"/>
        <v>350490.60000000003</v>
      </c>
      <c r="H161" s="3">
        <f t="shared" si="1"/>
        <v>0.37000000011175871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95308.5</v>
      </c>
      <c r="D162" s="2">
        <f>'PR-RAS'!E166</f>
        <v>86686.19</v>
      </c>
      <c r="E162" s="2">
        <v>0</v>
      </c>
      <c r="F162" s="2">
        <v>0</v>
      </c>
      <c r="G162" s="3">
        <f t="shared" si="0"/>
        <v>43257.621680000004</v>
      </c>
      <c r="H162" s="3">
        <f t="shared" si="1"/>
        <v>0.69000000000232831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529679.1</v>
      </c>
      <c r="D163" s="2">
        <f>'PR-RAS'!E167</f>
        <v>588462.54</v>
      </c>
      <c r="E163" s="2">
        <v>0</v>
      </c>
      <c r="F163" s="2">
        <v>0</v>
      </c>
      <c r="G163" s="3">
        <f t="shared" si="0"/>
        <v>276469.87716000003</v>
      </c>
      <c r="H163" s="3">
        <f t="shared" si="1"/>
        <v>0.55999999993946403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32908.67</v>
      </c>
      <c r="D164" s="2">
        <f>'PR-RAS'!E168</f>
        <v>84333.23</v>
      </c>
      <c r="E164" s="2">
        <v>0</v>
      </c>
      <c r="F164" s="2">
        <v>0</v>
      </c>
      <c r="G164" s="3">
        <f t="shared" si="0"/>
        <v>32856.746190000005</v>
      </c>
      <c r="H164" s="3">
        <f t="shared" si="1"/>
        <v>0.55999999999767169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3338.06</v>
      </c>
      <c r="D165" s="2">
        <f>'PR-RAS'!E169</f>
        <v>5184</v>
      </c>
      <c r="E165" s="2">
        <v>0</v>
      </c>
      <c r="F165" s="2">
        <v>0</v>
      </c>
      <c r="G165" s="3">
        <f t="shared" si="0"/>
        <v>2247.7938399999998</v>
      </c>
      <c r="H165" s="3">
        <f t="shared" si="1"/>
        <v>5.999999999994543E-2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1994067.07</v>
      </c>
      <c r="D166" s="2">
        <f>'PR-RAS'!E170</f>
        <v>2393715.6899999995</v>
      </c>
      <c r="E166" s="2">
        <v>0</v>
      </c>
      <c r="F166" s="2">
        <v>0</v>
      </c>
      <c r="G166" s="3">
        <f t="shared" si="0"/>
        <v>1118947.24425</v>
      </c>
      <c r="H166" s="3">
        <f t="shared" si="1"/>
        <v>0.38000000058673322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283173.05</v>
      </c>
      <c r="D167" s="2">
        <f>'PR-RAS'!E171</f>
        <v>334444.31</v>
      </c>
      <c r="E167" s="2">
        <v>0</v>
      </c>
      <c r="F167" s="2">
        <v>0</v>
      </c>
      <c r="G167" s="3">
        <f t="shared" si="0"/>
        <v>158042.23722000001</v>
      </c>
      <c r="H167" s="3">
        <f t="shared" si="1"/>
        <v>0.35999999998603016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618240.65</v>
      </c>
      <c r="D168" s="2">
        <f>'PR-RAS'!E172</f>
        <v>716115.19</v>
      </c>
      <c r="E168" s="2">
        <v>0</v>
      </c>
      <c r="F168" s="2">
        <v>0</v>
      </c>
      <c r="G168" s="3">
        <f t="shared" si="0"/>
        <v>342428.66200999997</v>
      </c>
      <c r="H168" s="3">
        <f t="shared" si="1"/>
        <v>0.53999999992083758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874894.54</v>
      </c>
      <c r="D169" s="2">
        <f>'PR-RAS'!E173</f>
        <v>1067575.01</v>
      </c>
      <c r="E169" s="2">
        <v>0</v>
      </c>
      <c r="F169" s="2">
        <v>0</v>
      </c>
      <c r="G169" s="3">
        <f t="shared" si="0"/>
        <v>505687.48608000006</v>
      </c>
      <c r="H169" s="3">
        <f t="shared" si="1"/>
        <v>0.46999999997206032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95044.3</v>
      </c>
      <c r="D170" s="2">
        <f>'PR-RAS'!E174</f>
        <v>102104.84</v>
      </c>
      <c r="E170" s="2">
        <v>0</v>
      </c>
      <c r="F170" s="2">
        <v>0</v>
      </c>
      <c r="G170" s="3">
        <f t="shared" si="0"/>
        <v>50573.922619999998</v>
      </c>
      <c r="H170" s="3">
        <f t="shared" si="1"/>
        <v>0.46000000000640284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56548.87</v>
      </c>
      <c r="D171" s="2">
        <f>'PR-RAS'!E175</f>
        <v>99654.71</v>
      </c>
      <c r="E171" s="2">
        <v>0</v>
      </c>
      <c r="F171" s="2">
        <v>0</v>
      </c>
      <c r="G171" s="3">
        <f t="shared" si="0"/>
        <v>43495.909300000007</v>
      </c>
      <c r="H171" s="3">
        <f t="shared" si="1"/>
        <v>0.41999999999097781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66165.66</v>
      </c>
      <c r="D173" s="2">
        <f>'PR-RAS'!E177</f>
        <v>73821.63</v>
      </c>
      <c r="E173" s="2">
        <v>0</v>
      </c>
      <c r="F173" s="2">
        <v>0</v>
      </c>
      <c r="G173" s="3">
        <f t="shared" si="0"/>
        <v>36775.134239999999</v>
      </c>
      <c r="H173" s="3">
        <f t="shared" si="1"/>
        <v>0.70999999999185093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7169196.8499999996</v>
      </c>
      <c r="D174" s="2">
        <f>'PR-RAS'!E178</f>
        <v>7765446.2599999998</v>
      </c>
      <c r="E174" s="2">
        <v>0</v>
      </c>
      <c r="F174" s="2">
        <v>0</v>
      </c>
      <c r="G174" s="3">
        <f t="shared" si="0"/>
        <v>3927115.4610099993</v>
      </c>
      <c r="H174" s="3">
        <f t="shared" si="1"/>
        <v>0.41000000014901161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521045.26</v>
      </c>
      <c r="D175" s="2">
        <f>'PR-RAS'!E179</f>
        <v>630319.43999999994</v>
      </c>
      <c r="E175" s="2">
        <v>0</v>
      </c>
      <c r="F175" s="2">
        <v>0</v>
      </c>
      <c r="G175" s="3">
        <f t="shared" si="0"/>
        <v>310013.04035999998</v>
      </c>
      <c r="H175" s="3">
        <f t="shared" si="1"/>
        <v>0.69999999995343387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1775247.99</v>
      </c>
      <c r="D176" s="2">
        <f>'PR-RAS'!E180</f>
        <v>1993786.1</v>
      </c>
      <c r="E176" s="2">
        <v>0</v>
      </c>
      <c r="F176" s="2">
        <v>0</v>
      </c>
      <c r="G176" s="3">
        <f t="shared" si="0"/>
        <v>1008493.53325</v>
      </c>
      <c r="H176" s="3">
        <f t="shared" si="1"/>
        <v>0.11000000010244548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77536.479999999996</v>
      </c>
      <c r="D177" s="2">
        <f>'PR-RAS'!E181</f>
        <v>113823.73</v>
      </c>
      <c r="E177" s="2">
        <v>0</v>
      </c>
      <c r="F177" s="2">
        <v>0</v>
      </c>
      <c r="G177" s="3">
        <f t="shared" si="0"/>
        <v>53712.373439999996</v>
      </c>
      <c r="H177" s="3">
        <f t="shared" si="1"/>
        <v>0.75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2474963.4500000002</v>
      </c>
      <c r="D178" s="2">
        <f>'PR-RAS'!E182</f>
        <v>2516460.89</v>
      </c>
      <c r="E178" s="2">
        <v>0</v>
      </c>
      <c r="F178" s="2">
        <v>0</v>
      </c>
      <c r="G178" s="3">
        <f t="shared" si="0"/>
        <v>1328895.6857100001</v>
      </c>
      <c r="H178" s="3">
        <f t="shared" si="1"/>
        <v>0.56000000005587935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604255.73</v>
      </c>
      <c r="D179" s="2">
        <f>'PR-RAS'!E183</f>
        <v>485061.14</v>
      </c>
      <c r="E179" s="2">
        <v>0</v>
      </c>
      <c r="F179" s="2">
        <v>0</v>
      </c>
      <c r="G179" s="3">
        <f t="shared" si="0"/>
        <v>280239.28577999998</v>
      </c>
      <c r="H179" s="3">
        <f t="shared" si="1"/>
        <v>0.41000000003259629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111621.8</v>
      </c>
      <c r="D180" s="2">
        <f>'PR-RAS'!E184</f>
        <v>131439.82</v>
      </c>
      <c r="E180" s="2">
        <v>0</v>
      </c>
      <c r="F180" s="2">
        <v>0</v>
      </c>
      <c r="G180" s="3">
        <f t="shared" si="0"/>
        <v>67035.757759999993</v>
      </c>
      <c r="H180" s="3">
        <f t="shared" si="1"/>
        <v>0.3799999999901047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734349.98</v>
      </c>
      <c r="D181" s="2">
        <f>'PR-RAS'!E185</f>
        <v>1101344.1200000001</v>
      </c>
      <c r="E181" s="2">
        <v>0</v>
      </c>
      <c r="F181" s="2">
        <v>0</v>
      </c>
      <c r="G181" s="3">
        <f t="shared" si="0"/>
        <v>528666.87959999999</v>
      </c>
      <c r="H181" s="3">
        <f t="shared" si="1"/>
        <v>0.14000000013038516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263442.25</v>
      </c>
      <c r="D182" s="2">
        <f>'PR-RAS'!E186</f>
        <v>311349.5</v>
      </c>
      <c r="E182" s="2">
        <v>0</v>
      </c>
      <c r="F182" s="2">
        <v>0</v>
      </c>
      <c r="G182" s="3">
        <f t="shared" si="0"/>
        <v>160391.56625</v>
      </c>
      <c r="H182" s="3">
        <f t="shared" si="1"/>
        <v>0.75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606733.91</v>
      </c>
      <c r="D183" s="2">
        <f>'PR-RAS'!E187</f>
        <v>481861.52</v>
      </c>
      <c r="E183" s="2">
        <v>0</v>
      </c>
      <c r="F183" s="2">
        <v>0</v>
      </c>
      <c r="G183" s="3">
        <f t="shared" si="0"/>
        <v>285823.16490000003</v>
      </c>
      <c r="H183" s="3">
        <f t="shared" si="1"/>
        <v>0.56999999994877726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38919.99</v>
      </c>
      <c r="D184" s="2">
        <f>'PR-RAS'!E188</f>
        <v>55211.360000000001</v>
      </c>
      <c r="E184" s="2">
        <v>0</v>
      </c>
      <c r="F184" s="2">
        <v>0</v>
      </c>
      <c r="G184" s="3">
        <f t="shared" si="0"/>
        <v>27329.715929999998</v>
      </c>
      <c r="H184" s="3">
        <f t="shared" si="1"/>
        <v>0.37000000000261934</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1034807.3300000001</v>
      </c>
      <c r="D190" s="2">
        <f>'PR-RAS'!E194</f>
        <v>1779253.5499999998</v>
      </c>
      <c r="E190" s="2">
        <v>0</v>
      </c>
      <c r="F190" s="2">
        <v>0</v>
      </c>
      <c r="G190" s="3">
        <f t="shared" si="0"/>
        <v>868136.42726999999</v>
      </c>
      <c r="H190" s="3">
        <f t="shared" si="1"/>
        <v>0.78000000026077032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54108.84</v>
      </c>
      <c r="D191" s="2">
        <f>'PR-RAS'!E195</f>
        <v>100491.69</v>
      </c>
      <c r="E191" s="2">
        <v>0</v>
      </c>
      <c r="F191" s="2">
        <v>0</v>
      </c>
      <c r="G191" s="3">
        <f t="shared" si="0"/>
        <v>48467.521800000002</v>
      </c>
      <c r="H191" s="3">
        <f t="shared" si="1"/>
        <v>0.47000000000116415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103528.91</v>
      </c>
      <c r="D192" s="2">
        <f>'PR-RAS'!E196</f>
        <v>95156.15</v>
      </c>
      <c r="E192" s="2">
        <v>0</v>
      </c>
      <c r="F192" s="2">
        <v>0</v>
      </c>
      <c r="G192" s="3">
        <f t="shared" si="0"/>
        <v>56123.671109999996</v>
      </c>
      <c r="H192" s="3">
        <f t="shared" si="1"/>
        <v>0.23999999999068677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74746.42</v>
      </c>
      <c r="D193" s="2">
        <f>'PR-RAS'!E197</f>
        <v>57606</v>
      </c>
      <c r="E193" s="2">
        <v>0</v>
      </c>
      <c r="F193" s="2">
        <v>0</v>
      </c>
      <c r="G193" s="3">
        <f t="shared" si="0"/>
        <v>36472.016639999994</v>
      </c>
      <c r="H193" s="3">
        <f t="shared" si="1"/>
        <v>0.41999999999825377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43215.76</v>
      </c>
      <c r="D194" s="2">
        <f>'PR-RAS'!E198</f>
        <v>54512.42</v>
      </c>
      <c r="E194" s="2">
        <v>0</v>
      </c>
      <c r="F194" s="2">
        <v>0</v>
      </c>
      <c r="G194" s="3">
        <f t="shared" si="0"/>
        <v>29382.435800000003</v>
      </c>
      <c r="H194" s="3">
        <f t="shared" si="1"/>
        <v>0.6599999999962165</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105246.39</v>
      </c>
      <c r="D195" s="2">
        <f>'PR-RAS'!E199</f>
        <v>273896.67</v>
      </c>
      <c r="E195" s="2">
        <v>0</v>
      </c>
      <c r="F195" s="2">
        <v>0</v>
      </c>
      <c r="G195" s="3">
        <f t="shared" si="0"/>
        <v>126689.70762</v>
      </c>
      <c r="H195" s="3">
        <f t="shared" si="1"/>
        <v>0.72000000001571607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45762.07</v>
      </c>
      <c r="E196" s="2">
        <v>0</v>
      </c>
      <c r="F196" s="2">
        <v>0</v>
      </c>
      <c r="G196" s="3">
        <f t="shared" si="0"/>
        <v>17847.207300000002</v>
      </c>
      <c r="H196" s="3">
        <f t="shared" si="1"/>
        <v>6.9999999999708962E-2</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653961.01</v>
      </c>
      <c r="D197" s="2">
        <f>'PR-RAS'!E201</f>
        <v>1151828.55</v>
      </c>
      <c r="E197" s="2">
        <v>0</v>
      </c>
      <c r="F197" s="2">
        <v>0</v>
      </c>
      <c r="G197" s="3">
        <f t="shared" si="0"/>
        <v>579693.14956000005</v>
      </c>
      <c r="H197" s="3">
        <f t="shared" si="1"/>
        <v>0.4599999999627471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153979.81</v>
      </c>
      <c r="D198" s="2">
        <f>'PR-RAS'!E202</f>
        <v>923461.78</v>
      </c>
      <c r="E198" s="2">
        <v>0</v>
      </c>
      <c r="F198" s="2">
        <v>0</v>
      </c>
      <c r="G198" s="3">
        <f t="shared" si="0"/>
        <v>394177.96389000001</v>
      </c>
      <c r="H198" s="3">
        <f t="shared" si="1"/>
        <v>0.40999999997438863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111777.18</v>
      </c>
      <c r="D204" s="2">
        <f>'PR-RAS'!E208</f>
        <v>281026.98</v>
      </c>
      <c r="E204" s="2">
        <v>0</v>
      </c>
      <c r="F204" s="2">
        <v>0</v>
      </c>
      <c r="G204" s="3">
        <f t="shared" si="0"/>
        <v>136787.72141999999</v>
      </c>
      <c r="H204" s="3">
        <f t="shared" si="1"/>
        <v>0.20000000001164153</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75532.66</v>
      </c>
      <c r="D206" s="2">
        <f>'PR-RAS'!E210</f>
        <v>67072.59</v>
      </c>
      <c r="E206" s="2">
        <v>0</v>
      </c>
      <c r="F206" s="2">
        <v>0</v>
      </c>
      <c r="G206" s="3">
        <f t="shared" si="0"/>
        <v>42983.957199999997</v>
      </c>
      <c r="H206" s="3">
        <f t="shared" si="1"/>
        <v>0.75</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36244.519999999997</v>
      </c>
      <c r="D207" s="2">
        <f>'PR-RAS'!E211</f>
        <v>213954.39</v>
      </c>
      <c r="E207" s="2">
        <v>0</v>
      </c>
      <c r="F207" s="2">
        <v>0</v>
      </c>
      <c r="G207" s="3">
        <f t="shared" si="0"/>
        <v>95615.579800000007</v>
      </c>
      <c r="H207" s="3">
        <f t="shared" si="1"/>
        <v>0.87000000001717126</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42202.630000000005</v>
      </c>
      <c r="D212" s="2">
        <f>'PR-RAS'!E216</f>
        <v>642434.80000000005</v>
      </c>
      <c r="E212" s="2">
        <v>0</v>
      </c>
      <c r="F212" s="2">
        <v>0</v>
      </c>
      <c r="G212" s="3">
        <f t="shared" si="0"/>
        <v>280012.24053000001</v>
      </c>
      <c r="H212" s="3">
        <f t="shared" si="1"/>
        <v>0.56999999994877726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35444.120000000003</v>
      </c>
      <c r="D213" s="2">
        <f>'PR-RAS'!E217</f>
        <v>31555.37</v>
      </c>
      <c r="E213" s="2">
        <v>0</v>
      </c>
      <c r="F213" s="2">
        <v>0</v>
      </c>
      <c r="G213" s="3">
        <f t="shared" si="0"/>
        <v>20893.63032</v>
      </c>
      <c r="H213" s="3">
        <f t="shared" si="1"/>
        <v>0.49000000000160071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2297.1</v>
      </c>
      <c r="D215" s="2">
        <f>'PR-RAS'!E219</f>
        <v>594302.02</v>
      </c>
      <c r="E215" s="2">
        <v>0</v>
      </c>
      <c r="F215" s="2">
        <v>0</v>
      </c>
      <c r="G215" s="3">
        <f t="shared" si="0"/>
        <v>254852.84396000003</v>
      </c>
      <c r="H215" s="3">
        <f t="shared" si="1"/>
        <v>0.1200000000185355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4461.41</v>
      </c>
      <c r="D216" s="2">
        <f>'PR-RAS'!E220</f>
        <v>16577.41</v>
      </c>
      <c r="E216" s="2">
        <v>0</v>
      </c>
      <c r="F216" s="2">
        <v>0</v>
      </c>
      <c r="G216" s="3">
        <f t="shared" si="0"/>
        <v>8087.4894499999991</v>
      </c>
      <c r="H216" s="3">
        <f t="shared" si="1"/>
        <v>0.81999999999970896</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790825.18</v>
      </c>
      <c r="D217" s="2">
        <f>'PR-RAS'!E221</f>
        <v>813787.60000000009</v>
      </c>
      <c r="E217" s="2">
        <v>0</v>
      </c>
      <c r="F217" s="2">
        <v>0</v>
      </c>
      <c r="G217" s="3">
        <f t="shared" si="0"/>
        <v>522374.48208000005</v>
      </c>
      <c r="H217" s="3">
        <f t="shared" si="1"/>
        <v>0.57999999995809048</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56000</v>
      </c>
      <c r="D218" s="2">
        <f>'PR-RAS'!E222</f>
        <v>60500</v>
      </c>
      <c r="E218" s="2">
        <v>0</v>
      </c>
      <c r="F218" s="2">
        <v>0</v>
      </c>
      <c r="G218" s="3">
        <f t="shared" si="0"/>
        <v>38409</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56000</v>
      </c>
      <c r="D220" s="2">
        <f>'PR-RAS'!E224</f>
        <v>60500</v>
      </c>
      <c r="E220" s="2">
        <v>0</v>
      </c>
      <c r="F220" s="2">
        <v>0</v>
      </c>
      <c r="G220" s="3">
        <f t="shared" si="0"/>
        <v>38763</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726991.65</v>
      </c>
      <c r="D221" s="2">
        <f>'PR-RAS'!E225</f>
        <v>753287.60000000009</v>
      </c>
      <c r="E221" s="2">
        <v>0</v>
      </c>
      <c r="F221" s="2">
        <v>0</v>
      </c>
      <c r="G221" s="3">
        <f t="shared" si="0"/>
        <v>491384.70699999999</v>
      </c>
      <c r="H221" s="3">
        <f t="shared" si="1"/>
        <v>0.74999999988358468</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2985.03</v>
      </c>
      <c r="D222" s="2">
        <f>'PR-RAS'!E226</f>
        <v>2705.28</v>
      </c>
      <c r="E222" s="2">
        <v>0</v>
      </c>
      <c r="F222" s="2">
        <v>0</v>
      </c>
      <c r="G222" s="3">
        <f t="shared" si="0"/>
        <v>1855.4253900000001</v>
      </c>
      <c r="H222" s="3">
        <f t="shared" si="1"/>
        <v>0.31000000000040018</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682179.47</v>
      </c>
      <c r="D223" s="2">
        <f>'PR-RAS'!E227</f>
        <v>709238.26</v>
      </c>
      <c r="E223" s="2">
        <v>0</v>
      </c>
      <c r="F223" s="2">
        <v>0</v>
      </c>
      <c r="G223" s="3">
        <f t="shared" si="0"/>
        <v>466345.62978000008</v>
      </c>
      <c r="H223" s="3">
        <f t="shared" si="1"/>
        <v>0.72999999998137355</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41827.15</v>
      </c>
      <c r="D224" s="2">
        <f>'PR-RAS'!E228</f>
        <v>41344.06</v>
      </c>
      <c r="E224" s="2">
        <v>0</v>
      </c>
      <c r="F224" s="2">
        <v>0</v>
      </c>
      <c r="G224" s="3">
        <f t="shared" si="0"/>
        <v>27766.905209999997</v>
      </c>
      <c r="H224" s="3">
        <f t="shared" si="1"/>
        <v>0.20999999999912689</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7833.53</v>
      </c>
      <c r="D225" s="2">
        <f>'PR-RAS'!E229</f>
        <v>0</v>
      </c>
      <c r="E225" s="2">
        <v>0</v>
      </c>
      <c r="F225" s="2">
        <v>0</v>
      </c>
      <c r="G225" s="3">
        <f t="shared" si="0"/>
        <v>1754.71072</v>
      </c>
      <c r="H225" s="3">
        <f t="shared" si="1"/>
        <v>0.47000000000025466</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857439.18</v>
      </c>
      <c r="D226" s="2">
        <f>'PR-RAS'!E230</f>
        <v>1150609.71</v>
      </c>
      <c r="E226" s="2">
        <v>0</v>
      </c>
      <c r="F226" s="2">
        <v>0</v>
      </c>
      <c r="G226" s="3">
        <f t="shared" si="0"/>
        <v>710698.18500000006</v>
      </c>
      <c r="H226" s="3">
        <f t="shared" si="1"/>
        <v>0.47000000008847564</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265512.40000000002</v>
      </c>
      <c r="D233" s="2">
        <f>'PR-RAS'!E237</f>
        <v>261741.84</v>
      </c>
      <c r="E233" s="2">
        <v>0</v>
      </c>
      <c r="F233" s="2">
        <v>0</v>
      </c>
      <c r="G233" s="3">
        <f t="shared" si="0"/>
        <v>183047.09056000004</v>
      </c>
      <c r="H233" s="3">
        <f t="shared" si="1"/>
        <v>0.56000000002677552</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245512.4</v>
      </c>
      <c r="D234" s="2">
        <f>'PR-RAS'!E238</f>
        <v>261741.84</v>
      </c>
      <c r="E234" s="2">
        <v>0</v>
      </c>
      <c r="F234" s="2">
        <v>0</v>
      </c>
      <c r="G234" s="3">
        <f t="shared" si="0"/>
        <v>179176.08663999999</v>
      </c>
      <c r="H234" s="3">
        <f t="shared" si="1"/>
        <v>0.55999999999767169</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20000</v>
      </c>
      <c r="D235" s="2">
        <f>'PR-RAS'!E239</f>
        <v>0</v>
      </c>
      <c r="E235" s="2">
        <v>0</v>
      </c>
      <c r="F235" s="2">
        <v>0</v>
      </c>
      <c r="G235" s="3">
        <f t="shared" si="0"/>
        <v>4680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483217.18</v>
      </c>
      <c r="D242" s="2">
        <f>'PR-RAS'!E246</f>
        <v>704771.79</v>
      </c>
      <c r="E242" s="2">
        <v>0</v>
      </c>
      <c r="F242" s="2">
        <v>0</v>
      </c>
      <c r="G242" s="3">
        <f t="shared" si="0"/>
        <v>456155.34315999999</v>
      </c>
      <c r="H242" s="3">
        <f t="shared" si="1"/>
        <v>0.38999999995576218</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436717.18</v>
      </c>
      <c r="D243" s="2">
        <f>'PR-RAS'!E247</f>
        <v>458271.79</v>
      </c>
      <c r="E243" s="2">
        <v>0</v>
      </c>
      <c r="F243" s="2">
        <v>0</v>
      </c>
      <c r="G243" s="3">
        <f t="shared" si="0"/>
        <v>327489.10391999997</v>
      </c>
      <c r="H243" s="3">
        <f t="shared" si="1"/>
        <v>0.39000000001396984</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46500</v>
      </c>
      <c r="D244" s="2">
        <f>'PR-RAS'!E248</f>
        <v>246500</v>
      </c>
      <c r="E244" s="2">
        <v>0</v>
      </c>
      <c r="F244" s="2">
        <v>0</v>
      </c>
      <c r="G244" s="3">
        <f t="shared" si="0"/>
        <v>131098.5</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108709.6</v>
      </c>
      <c r="D250" s="2">
        <f>'PR-RAS'!E254</f>
        <v>184096.08</v>
      </c>
      <c r="E250" s="2">
        <v>0</v>
      </c>
      <c r="F250" s="2">
        <v>0</v>
      </c>
      <c r="G250" s="3">
        <f t="shared" si="0"/>
        <v>118748.53824000001</v>
      </c>
      <c r="H250" s="3">
        <f t="shared" si="1"/>
        <v>0.47999999998137355</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108709.6</v>
      </c>
      <c r="D251" s="2">
        <f>'PR-RAS'!E255</f>
        <v>184096.08</v>
      </c>
      <c r="E251" s="2">
        <v>0</v>
      </c>
      <c r="F251" s="2">
        <v>0</v>
      </c>
      <c r="G251" s="3">
        <f t="shared" si="0"/>
        <v>119225.44</v>
      </c>
      <c r="H251" s="3">
        <f t="shared" si="1"/>
        <v>0.47999999998137355</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1856240.4300000002</v>
      </c>
      <c r="D258" s="2">
        <f>'PR-RAS'!E262</f>
        <v>2314320.12</v>
      </c>
      <c r="E258" s="2">
        <v>0</v>
      </c>
      <c r="F258" s="2">
        <v>0</v>
      </c>
      <c r="G258" s="3">
        <f t="shared" si="0"/>
        <v>1666614.33219</v>
      </c>
      <c r="H258" s="3">
        <f t="shared" si="1"/>
        <v>0.55000000027939677</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1856240.4300000002</v>
      </c>
      <c r="D265" s="2">
        <f>'PR-RAS'!E269</f>
        <v>2314320.12</v>
      </c>
      <c r="E265" s="2">
        <v>0</v>
      </c>
      <c r="F265" s="2">
        <v>0</v>
      </c>
      <c r="G265" s="3">
        <f t="shared" si="0"/>
        <v>1712008.49688</v>
      </c>
      <c r="H265" s="3">
        <f t="shared" si="1"/>
        <v>0.55000000027939677</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524396.18000000005</v>
      </c>
      <c r="D266" s="2">
        <f>'PR-RAS'!E270</f>
        <v>741763.02</v>
      </c>
      <c r="E266" s="2">
        <v>0</v>
      </c>
      <c r="F266" s="2">
        <v>0</v>
      </c>
      <c r="G266" s="3">
        <f t="shared" si="0"/>
        <v>532099.38830000011</v>
      </c>
      <c r="H266" s="3">
        <f t="shared" si="1"/>
        <v>0.20000000006984919</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1331844.25</v>
      </c>
      <c r="D267" s="2">
        <f>'PR-RAS'!E271</f>
        <v>1572557.1</v>
      </c>
      <c r="E267" s="2">
        <v>0</v>
      </c>
      <c r="F267" s="2">
        <v>0</v>
      </c>
      <c r="G267" s="3">
        <f t="shared" si="0"/>
        <v>1190870.9477000001</v>
      </c>
      <c r="H267" s="3">
        <f t="shared" si="1"/>
        <v>0.35000000009313226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3246696.4299999997</v>
      </c>
      <c r="D269" s="2">
        <f>'PR-RAS'!E273</f>
        <v>3446671.73</v>
      </c>
      <c r="E269" s="2">
        <v>0</v>
      </c>
      <c r="F269" s="2">
        <v>0</v>
      </c>
      <c r="G269" s="3">
        <f t="shared" si="0"/>
        <v>2717530.6905200002</v>
      </c>
      <c r="H269" s="3">
        <f t="shared" si="1"/>
        <v>0.69999999972060323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2392305.77</v>
      </c>
      <c r="D270" s="2">
        <f>'PR-RAS'!E274</f>
        <v>2857505.21</v>
      </c>
      <c r="E270" s="2">
        <v>0</v>
      </c>
      <c r="F270" s="2">
        <v>0</v>
      </c>
      <c r="G270" s="3">
        <f t="shared" si="0"/>
        <v>2180868.0551100001</v>
      </c>
      <c r="H270" s="3">
        <f t="shared" si="1"/>
        <v>0.43999999994412065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2383004.65</v>
      </c>
      <c r="D271" s="2">
        <f>'PR-RAS'!E275</f>
        <v>2854818.75</v>
      </c>
      <c r="E271" s="2">
        <v>0</v>
      </c>
      <c r="F271" s="2">
        <v>0</v>
      </c>
      <c r="G271" s="3">
        <f t="shared" si="0"/>
        <v>2185013.3805000004</v>
      </c>
      <c r="H271" s="3">
        <f t="shared" si="1"/>
        <v>0.60000000009313226</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3242.06</v>
      </c>
      <c r="D272" s="2">
        <f>'PR-RAS'!E276</f>
        <v>2686.46</v>
      </c>
      <c r="E272" s="2">
        <v>0</v>
      </c>
      <c r="F272" s="2">
        <v>0</v>
      </c>
      <c r="G272" s="3">
        <f t="shared" si="0"/>
        <v>2334.65958</v>
      </c>
      <c r="H272" s="3">
        <f t="shared" si="1"/>
        <v>0.51999999999998181</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6059.06</v>
      </c>
      <c r="D273" s="2">
        <f>'PR-RAS'!E277</f>
        <v>0</v>
      </c>
      <c r="E273" s="2">
        <v>0</v>
      </c>
      <c r="F273" s="2">
        <v>0</v>
      </c>
      <c r="G273" s="3">
        <f t="shared" si="0"/>
        <v>1648.0643200000002</v>
      </c>
      <c r="H273" s="3">
        <f t="shared" si="1"/>
        <v>6.0000000000400178E-2</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120700.11</v>
      </c>
      <c r="D274" s="2">
        <f>'PR-RAS'!E278</f>
        <v>77359</v>
      </c>
      <c r="E274" s="2">
        <v>0</v>
      </c>
      <c r="F274" s="2">
        <v>0</v>
      </c>
      <c r="G274" s="3">
        <f t="shared" si="0"/>
        <v>75189.144029999996</v>
      </c>
      <c r="H274" s="3">
        <f t="shared" si="1"/>
        <v>0.11000000000058208</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107000</v>
      </c>
      <c r="D275" s="2">
        <f>'PR-RAS'!E279</f>
        <v>72300</v>
      </c>
      <c r="E275" s="2">
        <v>0</v>
      </c>
      <c r="F275" s="2">
        <v>0</v>
      </c>
      <c r="G275" s="3">
        <f t="shared" ref="G275:G528" si="12">(B275/1000)*(C275*1+D275*2)</f>
        <v>68938.400000000009</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13700.11</v>
      </c>
      <c r="D276" s="2">
        <f>'PR-RAS'!E280</f>
        <v>5059</v>
      </c>
      <c r="E276" s="2">
        <v>0</v>
      </c>
      <c r="F276" s="2">
        <v>0</v>
      </c>
      <c r="G276" s="3">
        <f t="shared" si="12"/>
        <v>6549.9802500000005</v>
      </c>
      <c r="H276" s="3">
        <f t="shared" si="13"/>
        <v>0.11000000000058208</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733690.55</v>
      </c>
      <c r="D285" s="2">
        <f>'PR-RAS'!E289</f>
        <v>511807.52</v>
      </c>
      <c r="E285" s="2">
        <v>0</v>
      </c>
      <c r="F285" s="2">
        <v>0</v>
      </c>
      <c r="G285" s="3">
        <f t="shared" si="12"/>
        <v>499074.78755999997</v>
      </c>
      <c r="H285" s="3">
        <f t="shared" si="13"/>
        <v>0.92999999993480742</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733690.55</v>
      </c>
      <c r="D286" s="2">
        <f>'PR-RAS'!E290</f>
        <v>511807.52</v>
      </c>
      <c r="E286" s="2">
        <v>0</v>
      </c>
      <c r="F286" s="2">
        <v>0</v>
      </c>
      <c r="G286" s="3">
        <f t="shared" si="12"/>
        <v>500832.09314999997</v>
      </c>
      <c r="H286" s="3">
        <f t="shared" si="13"/>
        <v>0.92999999993480742</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33894098.509999998</v>
      </c>
      <c r="D295" s="2">
        <f>'PR-RAS'!E299</f>
        <v>40206507.949999996</v>
      </c>
      <c r="E295" s="2">
        <v>0</v>
      </c>
      <c r="F295" s="2">
        <v>0</v>
      </c>
      <c r="G295" s="3">
        <f t="shared" si="12"/>
        <v>33606291.636539996</v>
      </c>
      <c r="H295" s="3">
        <f t="shared" si="13"/>
        <v>0.54000000655651093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9286075.1499999985</v>
      </c>
      <c r="D296" s="2">
        <f>'PR-RAS'!E300</f>
        <v>4781963.5099999979</v>
      </c>
      <c r="E296" s="2">
        <v>0</v>
      </c>
      <c r="F296" s="2">
        <v>0</v>
      </c>
      <c r="G296" s="3">
        <f t="shared" si="12"/>
        <v>5560750.6401499985</v>
      </c>
      <c r="H296" s="3">
        <f t="shared" si="13"/>
        <v>0.64000000059604645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10413299.91</v>
      </c>
      <c r="D298" s="2">
        <f>'PR-RAS'!E302</f>
        <v>11557688.09</v>
      </c>
      <c r="E298" s="2">
        <v>0</v>
      </c>
      <c r="F298" s="2">
        <v>0</v>
      </c>
      <c r="G298" s="3">
        <f t="shared" si="12"/>
        <v>9958016.798729999</v>
      </c>
      <c r="H298" s="3">
        <f t="shared" si="13"/>
        <v>0.17999999970197678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4407433.12</v>
      </c>
      <c r="D300" s="2">
        <f>'PR-RAS'!E304</f>
        <v>5999217.4000000004</v>
      </c>
      <c r="E300" s="2">
        <v>0</v>
      </c>
      <c r="F300" s="2">
        <v>0</v>
      </c>
      <c r="G300" s="3">
        <f t="shared" si="12"/>
        <v>4905354.5080800001</v>
      </c>
      <c r="H300" s="3">
        <f t="shared" si="13"/>
        <v>0.52000000048428774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9821.7099999999991</v>
      </c>
      <c r="D301" s="2">
        <f>'PR-RAS'!E305</f>
        <v>10140.879999999999</v>
      </c>
      <c r="E301" s="2">
        <v>0</v>
      </c>
      <c r="F301" s="2">
        <v>0</v>
      </c>
      <c r="G301" s="3">
        <f t="shared" si="12"/>
        <v>9031.0409999999993</v>
      </c>
      <c r="H301" s="3">
        <f t="shared" si="13"/>
        <v>0.41000000000167347</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2059699.75</v>
      </c>
      <c r="D303" s="2">
        <f>'PR-RAS'!E308</f>
        <v>741474.55</v>
      </c>
      <c r="E303" s="2">
        <v>0</v>
      </c>
      <c r="F303" s="2">
        <v>0</v>
      </c>
      <c r="G303" s="3">
        <f t="shared" si="12"/>
        <v>1069879.9527</v>
      </c>
      <c r="H303" s="3">
        <f t="shared" si="13"/>
        <v>0.69999999995343387</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2046909.09</v>
      </c>
      <c r="D304" s="2">
        <f>'PR-RAS'!E309</f>
        <v>716165.13</v>
      </c>
      <c r="E304" s="2">
        <v>0</v>
      </c>
      <c r="F304" s="2">
        <v>0</v>
      </c>
      <c r="G304" s="3">
        <f t="shared" si="12"/>
        <v>1054209.52305</v>
      </c>
      <c r="H304" s="3">
        <f t="shared" si="13"/>
        <v>0.22000000008847564</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2046909.09</v>
      </c>
      <c r="D305" s="2">
        <f>'PR-RAS'!E310</f>
        <v>716165.13</v>
      </c>
      <c r="E305" s="2">
        <v>0</v>
      </c>
      <c r="F305" s="2">
        <v>0</v>
      </c>
      <c r="G305" s="3">
        <f t="shared" si="12"/>
        <v>1057688.7623999999</v>
      </c>
      <c r="H305" s="3">
        <f t="shared" si="13"/>
        <v>0.22000000008847564</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2046909.09</v>
      </c>
      <c r="D306" s="2">
        <f>'PR-RAS'!E311</f>
        <v>716165.13</v>
      </c>
      <c r="E306" s="2">
        <v>0</v>
      </c>
      <c r="F306" s="2">
        <v>0</v>
      </c>
      <c r="G306" s="3">
        <f t="shared" si="12"/>
        <v>1061168.0017500001</v>
      </c>
      <c r="H306" s="3">
        <f t="shared" si="13"/>
        <v>0.22000000008847564</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12790.66</v>
      </c>
      <c r="D316" s="2">
        <f>'PR-RAS'!E321</f>
        <v>25309.42</v>
      </c>
      <c r="E316" s="2">
        <v>0</v>
      </c>
      <c r="F316" s="2">
        <v>0</v>
      </c>
      <c r="G316" s="3">
        <f t="shared" si="12"/>
        <v>19973.9925</v>
      </c>
      <c r="H316" s="3">
        <f t="shared" si="13"/>
        <v>0.75999999999839929</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9457.07</v>
      </c>
      <c r="D317" s="2">
        <f>'PR-RAS'!E322</f>
        <v>25309.42</v>
      </c>
      <c r="E317" s="2">
        <v>0</v>
      </c>
      <c r="F317" s="2">
        <v>0</v>
      </c>
      <c r="G317" s="3">
        <f t="shared" si="12"/>
        <v>18983.987559999998</v>
      </c>
      <c r="H317" s="3">
        <f t="shared" si="13"/>
        <v>0.48999999999796273</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9457.07</v>
      </c>
      <c r="D318" s="2">
        <f>'PR-RAS'!E323</f>
        <v>3209.42</v>
      </c>
      <c r="E318" s="2">
        <v>0</v>
      </c>
      <c r="F318" s="2">
        <v>0</v>
      </c>
      <c r="G318" s="3">
        <f t="shared" si="12"/>
        <v>5032.6634700000004</v>
      </c>
      <c r="H318" s="3">
        <f t="shared" si="13"/>
        <v>0.48999999999978172</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22100</v>
      </c>
      <c r="E319" s="2">
        <v>0</v>
      </c>
      <c r="F319" s="2">
        <v>0</v>
      </c>
      <c r="G319" s="3">
        <f t="shared" si="12"/>
        <v>14055.6</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2628.59</v>
      </c>
      <c r="D322" s="2">
        <f>'PR-RAS'!E327</f>
        <v>0</v>
      </c>
      <c r="E322" s="2">
        <v>0</v>
      </c>
      <c r="F322" s="2">
        <v>0</v>
      </c>
      <c r="G322" s="3">
        <f t="shared" si="12"/>
        <v>843.77739000000008</v>
      </c>
      <c r="H322" s="3">
        <f t="shared" si="13"/>
        <v>0.40999999999985448</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2628.59</v>
      </c>
      <c r="D329" s="2">
        <f>'PR-RAS'!E334</f>
        <v>0</v>
      </c>
      <c r="E329" s="2">
        <v>0</v>
      </c>
      <c r="F329" s="2">
        <v>0</v>
      </c>
      <c r="G329" s="3">
        <f t="shared" si="12"/>
        <v>862.17752000000007</v>
      </c>
      <c r="H329" s="3">
        <f t="shared" si="13"/>
        <v>0.40999999999985448</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705</v>
      </c>
      <c r="D331" s="2">
        <f>'PR-RAS'!E336</f>
        <v>0</v>
      </c>
      <c r="E331" s="2">
        <v>0</v>
      </c>
      <c r="F331" s="2">
        <v>0</v>
      </c>
      <c r="G331" s="3">
        <f t="shared" si="12"/>
        <v>232.65</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705</v>
      </c>
      <c r="D332" s="2">
        <f>'PR-RAS'!E337</f>
        <v>0</v>
      </c>
      <c r="E332" s="2">
        <v>0</v>
      </c>
      <c r="F332" s="2">
        <v>0</v>
      </c>
      <c r="G332" s="3">
        <f t="shared" si="12"/>
        <v>233.35500000000002</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13122510.279999999</v>
      </c>
      <c r="D355" s="2">
        <f>'PR-RAS'!E360</f>
        <v>13083631.629999999</v>
      </c>
      <c r="E355" s="2">
        <v>0</v>
      </c>
      <c r="F355" s="2">
        <v>0</v>
      </c>
      <c r="G355" s="3">
        <f t="shared" si="12"/>
        <v>13908579.833159998</v>
      </c>
      <c r="H355" s="3">
        <f t="shared" si="13"/>
        <v>0.65000000037252903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1544588.27</v>
      </c>
      <c r="D356" s="2">
        <f>'PR-RAS'!E361</f>
        <v>537483.91999999993</v>
      </c>
      <c r="E356" s="2">
        <v>0</v>
      </c>
      <c r="F356" s="2">
        <v>0</v>
      </c>
      <c r="G356" s="3">
        <f t="shared" si="12"/>
        <v>929942.41904999991</v>
      </c>
      <c r="H356" s="3">
        <f t="shared" si="13"/>
        <v>0.35000000009313226</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1371076.56</v>
      </c>
      <c r="D357" s="2">
        <f>'PR-RAS'!E362</f>
        <v>264244.98</v>
      </c>
      <c r="E357" s="2">
        <v>0</v>
      </c>
      <c r="F357" s="2">
        <v>0</v>
      </c>
      <c r="G357" s="3">
        <f t="shared" si="12"/>
        <v>676245.68111999996</v>
      </c>
      <c r="H357" s="3">
        <f t="shared" si="13"/>
        <v>0.4599999999627471</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1371076.56</v>
      </c>
      <c r="D358" s="2">
        <f>'PR-RAS'!E363</f>
        <v>264244.98</v>
      </c>
      <c r="E358" s="2">
        <v>0</v>
      </c>
      <c r="F358" s="2">
        <v>0</v>
      </c>
      <c r="G358" s="3">
        <f t="shared" si="12"/>
        <v>678145.24763999996</v>
      </c>
      <c r="H358" s="3">
        <f t="shared" si="13"/>
        <v>0.4599999999627471</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173511.71</v>
      </c>
      <c r="D361" s="2">
        <f>'PR-RAS'!E366</f>
        <v>273238.94</v>
      </c>
      <c r="E361" s="2">
        <v>0</v>
      </c>
      <c r="F361" s="2">
        <v>0</v>
      </c>
      <c r="G361" s="3">
        <f t="shared" si="12"/>
        <v>259196.25239999997</v>
      </c>
      <c r="H361" s="3">
        <f t="shared" si="13"/>
        <v>0.35000000000582077</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5211.5600000000004</v>
      </c>
      <c r="D364" s="2">
        <f>'PR-RAS'!E369</f>
        <v>15899.58</v>
      </c>
      <c r="E364" s="2">
        <v>0</v>
      </c>
      <c r="F364" s="2">
        <v>0</v>
      </c>
      <c r="G364" s="3">
        <f t="shared" si="12"/>
        <v>13434.89136</v>
      </c>
      <c r="H364" s="3">
        <f t="shared" si="13"/>
        <v>0.85999999999967258</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168300.15</v>
      </c>
      <c r="D365" s="2">
        <f>'PR-RAS'!E370</f>
        <v>257339.36</v>
      </c>
      <c r="E365" s="2">
        <v>0</v>
      </c>
      <c r="F365" s="2">
        <v>0</v>
      </c>
      <c r="G365" s="3">
        <f t="shared" si="12"/>
        <v>248604.30867999999</v>
      </c>
      <c r="H365" s="3">
        <f t="shared" si="13"/>
        <v>0.5099999999802094</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10087078.75</v>
      </c>
      <c r="D368" s="2">
        <f>'PR-RAS'!E373</f>
        <v>11342948.529999999</v>
      </c>
      <c r="E368" s="2">
        <v>0</v>
      </c>
      <c r="F368" s="2">
        <v>0</v>
      </c>
      <c r="G368" s="3">
        <f t="shared" si="12"/>
        <v>12027682.122269999</v>
      </c>
      <c r="H368" s="3">
        <f t="shared" si="13"/>
        <v>0.72000000067055225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9210880.3900000006</v>
      </c>
      <c r="D369" s="2">
        <f>'PR-RAS'!E374</f>
        <v>9287081.6699999999</v>
      </c>
      <c r="E369" s="2">
        <v>0</v>
      </c>
      <c r="F369" s="2">
        <v>0</v>
      </c>
      <c r="G369" s="3">
        <f t="shared" si="12"/>
        <v>10224896.092639999</v>
      </c>
      <c r="H369" s="3">
        <f t="shared" si="13"/>
        <v>0.72000000067055225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5302937.07</v>
      </c>
      <c r="D371" s="2">
        <f>'PR-RAS'!E376</f>
        <v>4601775.66</v>
      </c>
      <c r="E371" s="2">
        <v>0</v>
      </c>
      <c r="F371" s="2">
        <v>0</v>
      </c>
      <c r="G371" s="3">
        <f t="shared" si="12"/>
        <v>5367400.7043000003</v>
      </c>
      <c r="H371" s="3">
        <f t="shared" si="13"/>
        <v>0.41000000014901161</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2698024.6</v>
      </c>
      <c r="D372" s="2">
        <f>'PR-RAS'!E377</f>
        <v>3887455.23</v>
      </c>
      <c r="E372" s="2">
        <v>0</v>
      </c>
      <c r="F372" s="2">
        <v>0</v>
      </c>
      <c r="G372" s="3">
        <f t="shared" si="12"/>
        <v>3885458.9072600002</v>
      </c>
      <c r="H372" s="3">
        <f t="shared" si="13"/>
        <v>0.62999999988824129</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1209918.72</v>
      </c>
      <c r="D373" s="2">
        <f>'PR-RAS'!E378</f>
        <v>797850.78</v>
      </c>
      <c r="E373" s="2">
        <v>0</v>
      </c>
      <c r="F373" s="2">
        <v>0</v>
      </c>
      <c r="G373" s="3">
        <f t="shared" si="12"/>
        <v>1043690.7441600001</v>
      </c>
      <c r="H373" s="3">
        <f t="shared" si="13"/>
        <v>0.5</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613161.55000000005</v>
      </c>
      <c r="D374" s="2">
        <f>'PR-RAS'!E379</f>
        <v>1746437.62</v>
      </c>
      <c r="E374" s="2">
        <v>0</v>
      </c>
      <c r="F374" s="2">
        <v>0</v>
      </c>
      <c r="G374" s="3">
        <f t="shared" si="12"/>
        <v>1531551.72267</v>
      </c>
      <c r="H374" s="3">
        <f t="shared" si="13"/>
        <v>0.82999999984167516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127597.86</v>
      </c>
      <c r="D375" s="2">
        <f>'PR-RAS'!E380</f>
        <v>688329.21</v>
      </c>
      <c r="E375" s="2">
        <v>0</v>
      </c>
      <c r="F375" s="2">
        <v>0</v>
      </c>
      <c r="G375" s="3">
        <f t="shared" si="12"/>
        <v>562591.84872000001</v>
      </c>
      <c r="H375" s="3">
        <f t="shared" si="13"/>
        <v>0.34999999996216502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34179.9</v>
      </c>
      <c r="D376" s="2">
        <f>'PR-RAS'!E381</f>
        <v>16003.37</v>
      </c>
      <c r="E376" s="2">
        <v>0</v>
      </c>
      <c r="F376" s="2">
        <v>0</v>
      </c>
      <c r="G376" s="3">
        <f t="shared" si="12"/>
        <v>24819.989999999998</v>
      </c>
      <c r="H376" s="3">
        <f t="shared" si="13"/>
        <v>0.46999999999934516</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46730.85</v>
      </c>
      <c r="D377" s="2">
        <f>'PR-RAS'!E382</f>
        <v>64725.35</v>
      </c>
      <c r="E377" s="2">
        <v>0</v>
      </c>
      <c r="F377" s="2">
        <v>0</v>
      </c>
      <c r="G377" s="3">
        <f t="shared" si="12"/>
        <v>66244.262799999997</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89542.89</v>
      </c>
      <c r="D380" s="2">
        <f>'PR-RAS'!E385</f>
        <v>63869.16</v>
      </c>
      <c r="E380" s="2">
        <v>0</v>
      </c>
      <c r="F380" s="2">
        <v>0</v>
      </c>
      <c r="G380" s="3">
        <f t="shared" si="12"/>
        <v>82349.578590000005</v>
      </c>
      <c r="H380" s="3">
        <f t="shared" si="13"/>
        <v>0.27000000000407454</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315110.05</v>
      </c>
      <c r="D381" s="2">
        <f>'PR-RAS'!E386</f>
        <v>913510.53</v>
      </c>
      <c r="E381" s="2">
        <v>0</v>
      </c>
      <c r="F381" s="2">
        <v>0</v>
      </c>
      <c r="G381" s="3">
        <f t="shared" si="12"/>
        <v>814009.82179999992</v>
      </c>
      <c r="H381" s="3">
        <f t="shared" si="13"/>
        <v>0.51999999996041879</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22954.58</v>
      </c>
      <c r="D383" s="2">
        <f>'PR-RAS'!E388</f>
        <v>94231.09</v>
      </c>
      <c r="E383" s="2">
        <v>0</v>
      </c>
      <c r="F383" s="2">
        <v>0</v>
      </c>
      <c r="G383" s="3">
        <f t="shared" si="12"/>
        <v>80761.202320000011</v>
      </c>
      <c r="H383" s="3">
        <f t="shared" si="13"/>
        <v>0.50999999999476131</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22954.58</v>
      </c>
      <c r="D384" s="2">
        <f>'PR-RAS'!E389</f>
        <v>94231.09</v>
      </c>
      <c r="E384" s="2">
        <v>0</v>
      </c>
      <c r="F384" s="2">
        <v>0</v>
      </c>
      <c r="G384" s="3">
        <f t="shared" si="12"/>
        <v>80972.619080000004</v>
      </c>
      <c r="H384" s="3">
        <f t="shared" si="13"/>
        <v>0.50999999999476131</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147289.61000000002</v>
      </c>
      <c r="D388" s="2">
        <f>'PR-RAS'!E393</f>
        <v>89770.559999999998</v>
      </c>
      <c r="E388" s="2">
        <v>0</v>
      </c>
      <c r="F388" s="2">
        <v>0</v>
      </c>
      <c r="G388" s="3">
        <f t="shared" si="12"/>
        <v>126483.49251</v>
      </c>
      <c r="H388" s="3">
        <f t="shared" si="13"/>
        <v>0.82999999998719431</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146648.89000000001</v>
      </c>
      <c r="D389" s="2">
        <f>'PR-RAS'!E394</f>
        <v>88930.91</v>
      </c>
      <c r="E389" s="2">
        <v>0</v>
      </c>
      <c r="F389" s="2">
        <v>0</v>
      </c>
      <c r="G389" s="3">
        <f t="shared" si="12"/>
        <v>125910.15548000002</v>
      </c>
      <c r="H389" s="3">
        <f t="shared" si="13"/>
        <v>0.1999999999825377</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640.72</v>
      </c>
      <c r="D391" s="2">
        <f>'PR-RAS'!E396</f>
        <v>839.65</v>
      </c>
      <c r="E391" s="2">
        <v>0</v>
      </c>
      <c r="F391" s="2">
        <v>0</v>
      </c>
      <c r="G391" s="3">
        <f t="shared" si="12"/>
        <v>904.80780000000004</v>
      </c>
      <c r="H391" s="3">
        <f t="shared" si="13"/>
        <v>0.62999999999999545</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21685</v>
      </c>
      <c r="E393" s="2">
        <v>0</v>
      </c>
      <c r="F393" s="2">
        <v>0</v>
      </c>
      <c r="G393" s="3">
        <f t="shared" si="12"/>
        <v>17001.04</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21685</v>
      </c>
      <c r="E394" s="2">
        <v>0</v>
      </c>
      <c r="F394" s="2">
        <v>0</v>
      </c>
      <c r="G394" s="3">
        <f t="shared" si="12"/>
        <v>17044.41</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92792.62</v>
      </c>
      <c r="D396" s="2">
        <f>'PR-RAS'!E401</f>
        <v>103742.59</v>
      </c>
      <c r="E396" s="2">
        <v>0</v>
      </c>
      <c r="F396" s="2">
        <v>0</v>
      </c>
      <c r="G396" s="3">
        <f t="shared" si="12"/>
        <v>118609.731</v>
      </c>
      <c r="H396" s="3">
        <f t="shared" si="13"/>
        <v>0.79000000000814907</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9185.86</v>
      </c>
      <c r="D399" s="2">
        <f>'PR-RAS'!E404</f>
        <v>39630.089999999997</v>
      </c>
      <c r="E399" s="2">
        <v>0</v>
      </c>
      <c r="F399" s="2">
        <v>0</v>
      </c>
      <c r="G399" s="3">
        <f t="shared" si="12"/>
        <v>35201.52392</v>
      </c>
      <c r="H399" s="3">
        <f t="shared" si="13"/>
        <v>0.22999999999592546</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83606.759999999995</v>
      </c>
      <c r="D400" s="2">
        <f>'PR-RAS'!E405</f>
        <v>64112.5</v>
      </c>
      <c r="E400" s="2">
        <v>0</v>
      </c>
      <c r="F400" s="2">
        <v>0</v>
      </c>
      <c r="G400" s="3">
        <f t="shared" si="12"/>
        <v>84520.872240000012</v>
      </c>
      <c r="H400" s="3">
        <f t="shared" si="13"/>
        <v>0.74000000000523869</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1490843.26</v>
      </c>
      <c r="D407" s="2">
        <f>'PR-RAS'!E412</f>
        <v>1203199.18</v>
      </c>
      <c r="E407" s="2">
        <v>0</v>
      </c>
      <c r="F407" s="2">
        <v>0</v>
      </c>
      <c r="G407" s="3">
        <f t="shared" si="12"/>
        <v>1582280.0977200002</v>
      </c>
      <c r="H407" s="3">
        <f t="shared" si="13"/>
        <v>0.43999999994412065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1490843.26</v>
      </c>
      <c r="D408" s="2">
        <f>'PR-RAS'!E413</f>
        <v>1203199.18</v>
      </c>
      <c r="E408" s="2">
        <v>0</v>
      </c>
      <c r="F408" s="2">
        <v>0</v>
      </c>
      <c r="G408" s="3">
        <f t="shared" si="12"/>
        <v>1586177.3393399999</v>
      </c>
      <c r="H408" s="3">
        <f t="shared" si="13"/>
        <v>0.43999999994412065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11062810.529999999</v>
      </c>
      <c r="D413" s="2">
        <f>'PR-RAS'!E418</f>
        <v>12342157.079999998</v>
      </c>
      <c r="E413" s="2">
        <v>0</v>
      </c>
      <c r="F413" s="2">
        <v>0</v>
      </c>
      <c r="G413" s="3">
        <f t="shared" si="12"/>
        <v>14727815.372279998</v>
      </c>
      <c r="H413" s="3">
        <f t="shared" si="13"/>
        <v>0.54999999888241291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1688436.44</v>
      </c>
      <c r="D414" s="2">
        <f>'PR-RAS'!E419</f>
        <v>1565300.61</v>
      </c>
      <c r="E414" s="2">
        <v>0</v>
      </c>
      <c r="F414" s="2">
        <v>0</v>
      </c>
      <c r="G414" s="3">
        <f t="shared" si="12"/>
        <v>1990262.5535800001</v>
      </c>
      <c r="H414" s="3">
        <f t="shared" si="13"/>
        <v>0.82999999984167516</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279487.09000000003</v>
      </c>
      <c r="D416" s="2">
        <f>'PR-RAS'!E421</f>
        <v>221270.84</v>
      </c>
      <c r="E416" s="2">
        <v>0</v>
      </c>
      <c r="F416" s="2">
        <v>0</v>
      </c>
      <c r="G416" s="3">
        <f t="shared" si="12"/>
        <v>299641.93955000001</v>
      </c>
      <c r="H416" s="3">
        <f t="shared" si="13"/>
        <v>0.25000000002910383</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45239873.409999996</v>
      </c>
      <c r="D417" s="2">
        <f>'PR-RAS'!E422</f>
        <v>45729946.00999999</v>
      </c>
      <c r="E417" s="2">
        <v>0</v>
      </c>
      <c r="F417" s="2">
        <v>0</v>
      </c>
      <c r="G417" s="3">
        <f t="shared" si="12"/>
        <v>56867102.418879986</v>
      </c>
      <c r="H417" s="3">
        <f t="shared" si="13"/>
        <v>0.41999998688697815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47016608.789999999</v>
      </c>
      <c r="D418" s="2">
        <f>'PR-RAS'!E423</f>
        <v>53290139.579999998</v>
      </c>
      <c r="E418" s="2">
        <v>0</v>
      </c>
      <c r="F418" s="2">
        <v>0</v>
      </c>
      <c r="G418" s="3">
        <f t="shared" si="12"/>
        <v>64049902.275149994</v>
      </c>
      <c r="H418" s="3">
        <f t="shared" si="13"/>
        <v>0.63000000268220901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1776735.3800000027</v>
      </c>
      <c r="D420" s="2">
        <f>'PR-RAS'!E425</f>
        <v>7560193.5700000077</v>
      </c>
      <c r="E420" s="2">
        <v>0</v>
      </c>
      <c r="F420" s="2">
        <v>0</v>
      </c>
      <c r="G420" s="3">
        <f t="shared" si="12"/>
        <v>7079894.3358800076</v>
      </c>
      <c r="H420" s="3">
        <f t="shared" si="13"/>
        <v>0.80999999493360519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12101736.35</v>
      </c>
      <c r="D421" s="2">
        <f>'PR-RAS'!E426</f>
        <v>13122988.699999999</v>
      </c>
      <c r="E421" s="2">
        <v>0</v>
      </c>
      <c r="F421" s="2">
        <v>0</v>
      </c>
      <c r="G421" s="3">
        <f t="shared" si="12"/>
        <v>16106039.774999999</v>
      </c>
      <c r="H421" s="3">
        <f t="shared" si="13"/>
        <v>0.65000000037252903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4686920.21</v>
      </c>
      <c r="D423" s="2">
        <f>'PR-RAS'!E428</f>
        <v>6220488.2400000002</v>
      </c>
      <c r="E423" s="2">
        <v>0</v>
      </c>
      <c r="F423" s="2">
        <v>0</v>
      </c>
      <c r="G423" s="3">
        <f t="shared" si="12"/>
        <v>7227972.4031800004</v>
      </c>
      <c r="H423" s="3">
        <f t="shared" si="13"/>
        <v>0.45000000018626451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2286199.27</v>
      </c>
      <c r="D424" s="2">
        <f>'PR-RAS'!E430</f>
        <v>6940935.9100000001</v>
      </c>
      <c r="E424" s="2">
        <v>0</v>
      </c>
      <c r="F424" s="2">
        <v>0</v>
      </c>
      <c r="G424" s="3">
        <f t="shared" si="12"/>
        <v>6839094.0710699996</v>
      </c>
      <c r="H424" s="3">
        <f t="shared" si="13"/>
        <v>0.35999999986961484</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2286199.27</v>
      </c>
      <c r="D485" s="2">
        <f>'PR-RAS'!E491</f>
        <v>6940935.9100000001</v>
      </c>
      <c r="E485" s="2">
        <v>0</v>
      </c>
      <c r="F485" s="2">
        <v>0</v>
      </c>
      <c r="G485" s="3">
        <f t="shared" si="12"/>
        <v>7825346.4075599993</v>
      </c>
      <c r="H485" s="3">
        <f t="shared" si="13"/>
        <v>0.35999999986961484</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427135.18</v>
      </c>
      <c r="D491" s="2">
        <f>'PR-RAS'!E497</f>
        <v>0</v>
      </c>
      <c r="E491" s="2">
        <v>0</v>
      </c>
      <c r="F491" s="2">
        <v>0</v>
      </c>
      <c r="G491" s="3">
        <f t="shared" si="12"/>
        <v>209296.23819999999</v>
      </c>
      <c r="H491" s="3">
        <f t="shared" si="13"/>
        <v>0.17999999999301508</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427135.18</v>
      </c>
      <c r="D492" s="2">
        <f>'PR-RAS'!E498</f>
        <v>0</v>
      </c>
      <c r="E492" s="2">
        <v>0</v>
      </c>
      <c r="F492" s="2">
        <v>0</v>
      </c>
      <c r="G492" s="3">
        <f t="shared" si="12"/>
        <v>209723.37338</v>
      </c>
      <c r="H492" s="3">
        <f t="shared" si="13"/>
        <v>0.17999999999301508</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1859064.09</v>
      </c>
      <c r="D496" s="2">
        <f>'PR-RAS'!E502</f>
        <v>6940935.9100000001</v>
      </c>
      <c r="E496" s="2">
        <v>0</v>
      </c>
      <c r="F496" s="2">
        <v>0</v>
      </c>
      <c r="G496" s="3">
        <f t="shared" si="12"/>
        <v>7791763.2754499996</v>
      </c>
      <c r="H496" s="3">
        <f t="shared" si="13"/>
        <v>0.17999999993480742</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1859064.09</v>
      </c>
      <c r="D497" s="2">
        <f>'PR-RAS'!E503</f>
        <v>6940935.9100000001</v>
      </c>
      <c r="E497" s="2">
        <v>0</v>
      </c>
      <c r="F497" s="2">
        <v>0</v>
      </c>
      <c r="G497" s="3">
        <f t="shared" si="12"/>
        <v>7807504.2113600001</v>
      </c>
      <c r="H497" s="3">
        <f t="shared" si="13"/>
        <v>0.17999999993480742</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1075005.24</v>
      </c>
      <c r="D529" s="2">
        <f>'PR-RAS'!E535</f>
        <v>1400700.03</v>
      </c>
      <c r="E529" s="2">
        <v>0</v>
      </c>
      <c r="F529" s="2">
        <v>0</v>
      </c>
      <c r="G529" s="3">
        <f t="shared" ref="G529:G836" si="14">(B529/1000)*(C529*1+D529*2)</f>
        <v>2046741.9983999999</v>
      </c>
      <c r="H529" s="3">
        <f t="shared" ref="H529:H836" si="15">ABS(C529-ROUND(C529,0))+ABS(D529-ROUND(D529,0))</f>
        <v>0.27000000001862645</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41404.080000000002</v>
      </c>
      <c r="D578" s="2">
        <f>'PR-RAS'!E584</f>
        <v>31052.01</v>
      </c>
      <c r="E578" s="2">
        <v>0</v>
      </c>
      <c r="F578" s="2">
        <v>0</v>
      </c>
      <c r="G578" s="3">
        <f t="shared" si="14"/>
        <v>59724.173699999999</v>
      </c>
      <c r="H578" s="3">
        <f t="shared" si="15"/>
        <v>9.0000000000145519E-2</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41402.68</v>
      </c>
      <c r="D583" s="2">
        <f>'PR-RAS'!E589</f>
        <v>31052.01</v>
      </c>
      <c r="E583" s="2">
        <v>0</v>
      </c>
      <c r="F583" s="2">
        <v>0</v>
      </c>
      <c r="G583" s="3">
        <f t="shared" si="14"/>
        <v>60240.899399999995</v>
      </c>
      <c r="H583" s="3">
        <f t="shared" si="15"/>
        <v>0.32999999999810825</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41402.68</v>
      </c>
      <c r="D584" s="2">
        <f>'PR-RAS'!E590</f>
        <v>31052.01</v>
      </c>
      <c r="E584" s="2">
        <v>0</v>
      </c>
      <c r="F584" s="2">
        <v>0</v>
      </c>
      <c r="G584" s="3">
        <f t="shared" si="14"/>
        <v>60344.406099999993</v>
      </c>
      <c r="H584" s="3">
        <f t="shared" si="15"/>
        <v>0.32999999999810825</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1.4</v>
      </c>
      <c r="D588" s="2">
        <f>'PR-RAS'!E594</f>
        <v>0</v>
      </c>
      <c r="E588" s="2">
        <v>0</v>
      </c>
      <c r="F588" s="2">
        <v>0</v>
      </c>
      <c r="G588" s="3">
        <f t="shared" si="14"/>
        <v>0.82179999999999986</v>
      </c>
      <c r="H588" s="3">
        <f t="shared" si="15"/>
        <v>0.39999999999999991</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1.4</v>
      </c>
      <c r="D589" s="2">
        <f>'PR-RAS'!E595</f>
        <v>0</v>
      </c>
      <c r="E589" s="2">
        <v>0</v>
      </c>
      <c r="F589" s="2">
        <v>0</v>
      </c>
      <c r="G589" s="3">
        <f t="shared" si="14"/>
        <v>0.82319999999999993</v>
      </c>
      <c r="H589" s="3">
        <f t="shared" si="15"/>
        <v>0.39999999999999991</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1033601.16</v>
      </c>
      <c r="D591" s="2">
        <f>'PR-RAS'!E597</f>
        <v>1369648.02</v>
      </c>
      <c r="E591" s="2">
        <v>0</v>
      </c>
      <c r="F591" s="2">
        <v>0</v>
      </c>
      <c r="G591" s="3">
        <f t="shared" si="14"/>
        <v>2226009.3479999998</v>
      </c>
      <c r="H591" s="3">
        <f t="shared" si="15"/>
        <v>0.18000000005122274</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856637.4</v>
      </c>
      <c r="D597" s="2">
        <f>'PR-RAS'!E603</f>
        <v>899350.92</v>
      </c>
      <c r="E597" s="2">
        <v>0</v>
      </c>
      <c r="F597" s="2">
        <v>0</v>
      </c>
      <c r="G597" s="3">
        <f t="shared" si="14"/>
        <v>1582582.18704</v>
      </c>
      <c r="H597" s="3">
        <f t="shared" si="15"/>
        <v>0.47999999998137355</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856637.4</v>
      </c>
      <c r="D598" s="2">
        <f>'PR-RAS'!E604</f>
        <v>899350.92</v>
      </c>
      <c r="E598" s="2">
        <v>0</v>
      </c>
      <c r="F598" s="2">
        <v>0</v>
      </c>
      <c r="G598" s="3">
        <f t="shared" si="14"/>
        <v>1585237.5262800001</v>
      </c>
      <c r="H598" s="3">
        <f t="shared" si="15"/>
        <v>0.47999999998137355</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176963.76</v>
      </c>
      <c r="D603" s="2">
        <f>'PR-RAS'!E609</f>
        <v>470297.1</v>
      </c>
      <c r="E603" s="2">
        <v>0</v>
      </c>
      <c r="F603" s="2">
        <v>0</v>
      </c>
      <c r="G603" s="3">
        <f t="shared" si="14"/>
        <v>672769.89191999997</v>
      </c>
      <c r="H603" s="3">
        <f t="shared" si="15"/>
        <v>0.33999999996740371</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176963.76</v>
      </c>
      <c r="D604" s="2">
        <f>'PR-RAS'!E610</f>
        <v>470297.1</v>
      </c>
      <c r="E604" s="2">
        <v>0</v>
      </c>
      <c r="F604" s="2">
        <v>0</v>
      </c>
      <c r="G604" s="3">
        <f t="shared" si="14"/>
        <v>673887.44987999997</v>
      </c>
      <c r="H604" s="3">
        <f t="shared" si="15"/>
        <v>0.33999999996740371</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1211194.03</v>
      </c>
      <c r="D633" s="2">
        <f>'PR-RAS'!E639</f>
        <v>5540235.8799999999</v>
      </c>
      <c r="E633" s="2">
        <v>0</v>
      </c>
      <c r="F633" s="2">
        <v>0</v>
      </c>
      <c r="G633" s="3">
        <f t="shared" si="14"/>
        <v>7768332.7792799994</v>
      </c>
      <c r="H633" s="3">
        <f t="shared" si="15"/>
        <v>0.15000000013969839</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63953.53</v>
      </c>
      <c r="D636" s="2">
        <f>'PR-RAS'!E642</f>
        <v>2034438.27</v>
      </c>
      <c r="E636" s="2">
        <v>0</v>
      </c>
      <c r="F636" s="2">
        <v>0</v>
      </c>
      <c r="G636" s="3">
        <f t="shared" si="14"/>
        <v>2624347.0944499997</v>
      </c>
      <c r="H636" s="3">
        <f t="shared" si="15"/>
        <v>0.7400000000197906</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47526072.68</v>
      </c>
      <c r="D637" s="2">
        <f>'PR-RAS'!E643</f>
        <v>52670881.919999987</v>
      </c>
      <c r="E637" s="2">
        <v>0</v>
      </c>
      <c r="F637" s="2">
        <v>0</v>
      </c>
      <c r="G637" s="3">
        <f t="shared" si="14"/>
        <v>97223944.026719987</v>
      </c>
      <c r="H637" s="3">
        <f t="shared" si="15"/>
        <v>0.40000001341104507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48091614.030000001</v>
      </c>
      <c r="D638" s="2">
        <f>'PR-RAS'!E644</f>
        <v>54690839.609999999</v>
      </c>
      <c r="E638" s="2">
        <v>0</v>
      </c>
      <c r="F638" s="2">
        <v>0</v>
      </c>
      <c r="G638" s="3">
        <f t="shared" si="14"/>
        <v>100310487.80025001</v>
      </c>
      <c r="H638" s="3">
        <f t="shared" si="15"/>
        <v>0.42000000178813934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565541.35000000149</v>
      </c>
      <c r="D640" s="2">
        <f>'PR-RAS'!E646</f>
        <v>2019957.6900000125</v>
      </c>
      <c r="E640" s="2">
        <v>0</v>
      </c>
      <c r="F640" s="2">
        <v>0</v>
      </c>
      <c r="G640" s="3">
        <f t="shared" si="14"/>
        <v>2942886.8504700172</v>
      </c>
      <c r="H640" s="3">
        <f t="shared" si="15"/>
        <v>0.65999998897314072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12037782.82</v>
      </c>
      <c r="D641" s="2">
        <f>'PR-RAS'!E647</f>
        <v>11088550.43</v>
      </c>
      <c r="E641" s="2">
        <v>0</v>
      </c>
      <c r="F641" s="2">
        <v>0</v>
      </c>
      <c r="G641" s="3">
        <f t="shared" si="14"/>
        <v>21897525.555199999</v>
      </c>
      <c r="H641" s="3">
        <f t="shared" si="15"/>
        <v>0.60999999940395355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11472241.469999999</v>
      </c>
      <c r="D643" s="2">
        <f>'PR-RAS'!E649</f>
        <v>9068592.7399999872</v>
      </c>
      <c r="E643" s="2">
        <v>0</v>
      </c>
      <c r="F643" s="2">
        <v>0</v>
      </c>
      <c r="G643" s="3">
        <f t="shared" si="14"/>
        <v>19009252.101899981</v>
      </c>
      <c r="H643" s="3">
        <f t="shared" si="15"/>
        <v>0.73000001162290573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567915.14</v>
      </c>
      <c r="D645" s="2">
        <f>'PR-RAS'!E651</f>
        <v>0</v>
      </c>
      <c r="E645" s="2">
        <v>0</v>
      </c>
      <c r="F645" s="2">
        <v>0</v>
      </c>
      <c r="G645" s="3">
        <f t="shared" si="14"/>
        <v>365737.35016000003</v>
      </c>
      <c r="H645" s="3">
        <f t="shared" si="15"/>
        <v>0.14000000001396984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14146239.82</v>
      </c>
      <c r="D646" s="2">
        <f>'PR-RAS'!E653</f>
        <v>16930675.25</v>
      </c>
      <c r="E646" s="2">
        <v>0</v>
      </c>
      <c r="F646" s="2">
        <v>0</v>
      </c>
      <c r="G646" s="3">
        <f t="shared" si="14"/>
        <v>30964895.7564</v>
      </c>
      <c r="H646" s="3">
        <f t="shared" si="15"/>
        <v>0.42999999970197678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92200852.819999993</v>
      </c>
      <c r="D647" s="2">
        <f>'PR-RAS'!E654</f>
        <v>134746791.81999999</v>
      </c>
      <c r="E647" s="2">
        <v>0</v>
      </c>
      <c r="F647" s="2">
        <v>0</v>
      </c>
      <c r="G647" s="3">
        <f t="shared" si="14"/>
        <v>233654605.95315999</v>
      </c>
      <c r="H647" s="3">
        <f t="shared" si="15"/>
        <v>0.36000001430511475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89416417.390000001</v>
      </c>
      <c r="D648" s="2">
        <f>'PR-RAS'!E655</f>
        <v>136858969.46000001</v>
      </c>
      <c r="E648" s="2">
        <v>0</v>
      </c>
      <c r="F648" s="2">
        <v>0</v>
      </c>
      <c r="G648" s="3">
        <f t="shared" si="14"/>
        <v>234947928.53257</v>
      </c>
      <c r="H648" s="3">
        <f t="shared" si="15"/>
        <v>0.85000000894069672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16930675.249999985</v>
      </c>
      <c r="D649" s="2">
        <f>'PR-RAS'!E656</f>
        <v>14818497.609999985</v>
      </c>
      <c r="E649" s="2">
        <v>0</v>
      </c>
      <c r="F649" s="2">
        <v>0</v>
      </c>
      <c r="G649" s="3">
        <f t="shared" si="14"/>
        <v>30175850.464559972</v>
      </c>
      <c r="H649" s="3">
        <f t="shared" si="15"/>
        <v>0.64000000059604645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85</v>
      </c>
      <c r="D650" s="2">
        <f>'PR-RAS'!E657</f>
        <v>84</v>
      </c>
      <c r="E650" s="2">
        <v>0</v>
      </c>
      <c r="F650" s="2">
        <v>0</v>
      </c>
      <c r="G650" s="3">
        <f t="shared" si="14"/>
        <v>164.197</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568</v>
      </c>
      <c r="D651" s="2">
        <f>'PR-RAS'!E658</f>
        <v>659</v>
      </c>
      <c r="E651" s="2">
        <v>0</v>
      </c>
      <c r="F651" s="2">
        <v>0</v>
      </c>
      <c r="G651" s="3">
        <f t="shared" si="14"/>
        <v>1225.9000000000001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77</v>
      </c>
      <c r="D652" s="2">
        <f>'PR-RAS'!E659</f>
        <v>73</v>
      </c>
      <c r="E652" s="2">
        <v>0</v>
      </c>
      <c r="F652" s="2">
        <v>0</v>
      </c>
      <c r="G652" s="3">
        <f t="shared" si="14"/>
        <v>145.173</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480</v>
      </c>
      <c r="D653" s="2">
        <f>'PR-RAS'!E660</f>
        <v>548</v>
      </c>
      <c r="E653" s="2">
        <v>0</v>
      </c>
      <c r="F653" s="2">
        <v>0</v>
      </c>
      <c r="G653" s="3">
        <f t="shared" si="14"/>
        <v>1027.5520000000001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544539.02</v>
      </c>
      <c r="D654" s="2">
        <f>'PR-RAS'!E661</f>
        <v>646804.78</v>
      </c>
      <c r="E654" s="2">
        <v>0</v>
      </c>
      <c r="F654" s="2">
        <v>0</v>
      </c>
      <c r="G654" s="3">
        <f t="shared" si="14"/>
        <v>1200311.0227400002</v>
      </c>
      <c r="H654" s="3">
        <f t="shared" si="15"/>
        <v>0.23999999999068677</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892929.36</v>
      </c>
      <c r="D655" s="2">
        <f>'PR-RAS'!E662</f>
        <v>1067648.6399999999</v>
      </c>
      <c r="E655" s="2">
        <v>0</v>
      </c>
      <c r="F655" s="2">
        <v>0</v>
      </c>
      <c r="G655" s="3">
        <f t="shared" si="14"/>
        <v>1980460.2225599999</v>
      </c>
      <c r="H655" s="3">
        <f t="shared" si="15"/>
        <v>0.72000000008847564</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1058903.96</v>
      </c>
      <c r="E656" s="2">
        <v>0</v>
      </c>
      <c r="F656" s="2">
        <v>0</v>
      </c>
      <c r="G656" s="3">
        <f t="shared" ref="G656:G657" si="16">(B656/1000)*(C656*1+D656*2)</f>
        <v>1387164.1876000001</v>
      </c>
      <c r="H656" s="3">
        <f t="shared" ref="H656:H657" si="17">ABS(C656-ROUND(C656,0))+ABS(D656-ROUND(D656,0))</f>
        <v>4.0000000037252903E-2</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2626558.75</v>
      </c>
      <c r="D657" s="2">
        <f>'PR-RAS'!E664</f>
        <v>2576952.73</v>
      </c>
      <c r="E657" s="2">
        <v>0</v>
      </c>
      <c r="F657" s="2">
        <v>0</v>
      </c>
      <c r="G657" s="3">
        <f t="shared" si="16"/>
        <v>5103984.5217599999</v>
      </c>
      <c r="H657" s="3">
        <f t="shared" si="17"/>
        <v>0.52000000001862645</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603.70000000000005</v>
      </c>
      <c r="D660" s="2">
        <f>'PR-RAS'!E667</f>
        <v>9.94</v>
      </c>
      <c r="E660" s="2">
        <v>0</v>
      </c>
      <c r="F660" s="2">
        <v>0</v>
      </c>
      <c r="G660" s="3">
        <f t="shared" si="14"/>
        <v>410.93922000000003</v>
      </c>
      <c r="H660" s="3">
        <f t="shared" si="15"/>
        <v>0.35999999999995502</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310782.06</v>
      </c>
      <c r="D662" s="2">
        <f>'PR-RAS'!E669</f>
        <v>593898.79</v>
      </c>
      <c r="E662" s="2">
        <v>0</v>
      </c>
      <c r="F662" s="2">
        <v>0</v>
      </c>
      <c r="G662" s="3">
        <f t="shared" si="14"/>
        <v>990561.14204000018</v>
      </c>
      <c r="H662" s="3">
        <f t="shared" si="15"/>
        <v>0.26999999996041879</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43443.09</v>
      </c>
      <c r="D663" s="2">
        <f>'PR-RAS'!E670</f>
        <v>58506.75</v>
      </c>
      <c r="E663" s="2">
        <v>0</v>
      </c>
      <c r="F663" s="2">
        <v>0</v>
      </c>
      <c r="G663" s="3">
        <f t="shared" si="14"/>
        <v>106222.26258000001</v>
      </c>
      <c r="H663" s="3">
        <f t="shared" si="15"/>
        <v>0.33999999999650754</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98696.76</v>
      </c>
      <c r="D664" s="2">
        <f>'PR-RAS'!E671</f>
        <v>164000</v>
      </c>
      <c r="E664" s="2">
        <v>0</v>
      </c>
      <c r="F664" s="2">
        <v>0</v>
      </c>
      <c r="G664" s="3">
        <f t="shared" si="14"/>
        <v>282899.95188000001</v>
      </c>
      <c r="H664" s="3">
        <f t="shared" si="15"/>
        <v>0.24000000000523869</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172759.88</v>
      </c>
      <c r="D665" s="2">
        <f>'PR-RAS'!E672</f>
        <v>185002.75</v>
      </c>
      <c r="E665" s="2">
        <v>0</v>
      </c>
      <c r="F665" s="2">
        <v>0</v>
      </c>
      <c r="G665" s="3">
        <f t="shared" si="14"/>
        <v>360396.21232000005</v>
      </c>
      <c r="H665" s="3">
        <f t="shared" si="15"/>
        <v>0.36999999999534339</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411160.84</v>
      </c>
      <c r="D666" s="2">
        <f>'PR-RAS'!E673</f>
        <v>31165.24</v>
      </c>
      <c r="E666" s="2">
        <v>0</v>
      </c>
      <c r="F666" s="2">
        <v>0</v>
      </c>
      <c r="G666" s="3">
        <f t="shared" si="14"/>
        <v>314871.72779999999</v>
      </c>
      <c r="H666" s="3">
        <f t="shared" si="15"/>
        <v>0.39999999997598934</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5089.67</v>
      </c>
      <c r="D669" s="2">
        <f>'PR-RAS'!E676</f>
        <v>0</v>
      </c>
      <c r="E669" s="2">
        <v>0</v>
      </c>
      <c r="F669" s="2">
        <v>0</v>
      </c>
      <c r="G669" s="3">
        <f t="shared" si="14"/>
        <v>3399.8995600000003</v>
      </c>
      <c r="H669" s="3">
        <f t="shared" si="15"/>
        <v>0.32999999999992724</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10101.93</v>
      </c>
      <c r="D670" s="2">
        <f>'PR-RAS'!E677</f>
        <v>6637.25</v>
      </c>
      <c r="E670" s="2">
        <v>0</v>
      </c>
      <c r="F670" s="2">
        <v>0</v>
      </c>
      <c r="G670" s="3">
        <f t="shared" si="14"/>
        <v>15638.831670000001</v>
      </c>
      <c r="H670" s="3">
        <f t="shared" si="15"/>
        <v>0.31999999999970896</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4391.96</v>
      </c>
      <c r="E671" s="2">
        <v>0</v>
      </c>
      <c r="F671" s="2">
        <v>0</v>
      </c>
      <c r="G671" s="3">
        <f t="shared" si="14"/>
        <v>5885.2264000000005</v>
      </c>
      <c r="H671" s="3">
        <f t="shared" si="15"/>
        <v>3.999999999996362E-2</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151505.81</v>
      </c>
      <c r="D674" s="2">
        <f>'PR-RAS'!E681</f>
        <v>24100.7</v>
      </c>
      <c r="E674" s="2">
        <v>0</v>
      </c>
      <c r="F674" s="2">
        <v>0</v>
      </c>
      <c r="G674" s="3">
        <f t="shared" si="14"/>
        <v>134402.95233</v>
      </c>
      <c r="H674" s="3">
        <f t="shared" si="15"/>
        <v>0.49000000000160071</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6241044.96</v>
      </c>
      <c r="D676" s="2">
        <f>'PR-RAS'!E683</f>
        <v>6516552.2000000002</v>
      </c>
      <c r="E676" s="2">
        <v>0</v>
      </c>
      <c r="F676" s="2">
        <v>0</v>
      </c>
      <c r="G676" s="3">
        <f t="shared" si="14"/>
        <v>13010050.818</v>
      </c>
      <c r="H676" s="3">
        <f t="shared" si="15"/>
        <v>0.24000000022351742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1286146.6000000001</v>
      </c>
      <c r="D677" s="2">
        <f>'PR-RAS'!E684</f>
        <v>1761788.1</v>
      </c>
      <c r="E677" s="2">
        <v>0</v>
      </c>
      <c r="F677" s="2">
        <v>0</v>
      </c>
      <c r="G677" s="3">
        <f t="shared" si="14"/>
        <v>3251372.6128000007</v>
      </c>
      <c r="H677" s="3">
        <f t="shared" si="15"/>
        <v>0.5</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120569.95</v>
      </c>
      <c r="D678" s="2">
        <f>'PR-RAS'!E685</f>
        <v>73822.740000000005</v>
      </c>
      <c r="E678" s="2">
        <v>0</v>
      </c>
      <c r="F678" s="2">
        <v>0</v>
      </c>
      <c r="G678" s="3">
        <f t="shared" si="14"/>
        <v>181581.84611000001</v>
      </c>
      <c r="H678" s="3">
        <f t="shared" si="15"/>
        <v>0.30999999999767169</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40432.879999999997</v>
      </c>
      <c r="D679" s="2">
        <f>'PR-RAS'!E686</f>
        <v>30121.25</v>
      </c>
      <c r="E679" s="2">
        <v>0</v>
      </c>
      <c r="F679" s="2">
        <v>0</v>
      </c>
      <c r="G679" s="3">
        <f t="shared" si="14"/>
        <v>68257.907640000005</v>
      </c>
      <c r="H679" s="3">
        <f t="shared" si="15"/>
        <v>0.37000000000261934</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412185.93</v>
      </c>
      <c r="D695" s="2">
        <f>'PR-RAS'!E702</f>
        <v>459613.93</v>
      </c>
      <c r="E695" s="2">
        <v>0</v>
      </c>
      <c r="F695" s="2">
        <v>0</v>
      </c>
      <c r="G695" s="3">
        <f t="shared" si="14"/>
        <v>924001.17025999993</v>
      </c>
      <c r="H695" s="3">
        <f t="shared" si="15"/>
        <v>0.14000000001396984</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1180562.32</v>
      </c>
      <c r="D699" s="2">
        <f>'PR-RAS'!E706</f>
        <v>296752.67</v>
      </c>
      <c r="E699" s="2">
        <v>0</v>
      </c>
      <c r="F699" s="2">
        <v>0</v>
      </c>
      <c r="G699" s="3">
        <f t="shared" si="14"/>
        <v>1238299.2266800001</v>
      </c>
      <c r="H699" s="3">
        <f t="shared" si="15"/>
        <v>0.65000000008149073</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19338.82</v>
      </c>
      <c r="D704" s="2">
        <f>'PR-RAS'!E711</f>
        <v>50317.2</v>
      </c>
      <c r="E704" s="2">
        <v>0</v>
      </c>
      <c r="F704" s="2">
        <v>0</v>
      </c>
      <c r="G704" s="3">
        <f t="shared" ref="G704:G707" si="20">(B704/1000)*(C704*1+D704*2)</f>
        <v>84341.17366</v>
      </c>
      <c r="H704" s="3">
        <f t="shared" ref="H704:H707" si="21">ABS(C704-ROUND(C704,0))+ABS(D704-ROUND(D704,0))</f>
        <v>0.37999999999738066</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114070.74</v>
      </c>
      <c r="D705" s="2">
        <f>'PR-RAS'!E712</f>
        <v>105876.68</v>
      </c>
      <c r="E705" s="2">
        <v>0</v>
      </c>
      <c r="F705" s="2">
        <v>0</v>
      </c>
      <c r="G705" s="3">
        <f t="shared" si="20"/>
        <v>229380.16639999996</v>
      </c>
      <c r="H705" s="3">
        <f t="shared" si="21"/>
        <v>0.58000000000174623</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713102.1</v>
      </c>
      <c r="D715" s="2">
        <f>'PR-RAS'!E722</f>
        <v>726936.04</v>
      </c>
      <c r="E715" s="2">
        <v>0</v>
      </c>
      <c r="F715" s="2">
        <v>0</v>
      </c>
      <c r="G715" s="3">
        <f t="shared" ref="G715:G716" si="22">(B715/1000)*(C715*1+D715*2)</f>
        <v>1547219.56452</v>
      </c>
      <c r="H715" s="3">
        <f t="shared" ref="H715:H716" si="23">ABS(C715-ROUND(C715,0))+ABS(D715-ROUND(D715,0))</f>
        <v>0.14000000001396984</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1329334.8500000001</v>
      </c>
      <c r="D717" s="2">
        <f>'PR-RAS'!E724</f>
        <v>1386897.07</v>
      </c>
      <c r="E717" s="2">
        <v>0</v>
      </c>
      <c r="F717" s="2">
        <v>0</v>
      </c>
      <c r="G717" s="3">
        <f t="shared" si="14"/>
        <v>2937840.35684</v>
      </c>
      <c r="H717" s="3">
        <f t="shared" si="15"/>
        <v>0.21999999997206032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9382.8700000000008</v>
      </c>
      <c r="D719" s="2">
        <f>'PR-RAS'!E726</f>
        <v>5573.76</v>
      </c>
      <c r="E719" s="2">
        <v>0</v>
      </c>
      <c r="F719" s="2">
        <v>0</v>
      </c>
      <c r="G719" s="3">
        <f t="shared" si="14"/>
        <v>14740.820019999999</v>
      </c>
      <c r="H719" s="3">
        <f t="shared" si="15"/>
        <v>0.36999999999898137</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514572.65</v>
      </c>
      <c r="D725" s="2">
        <f>'PR-RAS'!E732</f>
        <v>203724.77</v>
      </c>
      <c r="E725" s="2">
        <v>0</v>
      </c>
      <c r="F725" s="2">
        <v>0</v>
      </c>
      <c r="G725" s="3">
        <f t="shared" si="14"/>
        <v>667544.0655599999</v>
      </c>
      <c r="H725" s="3">
        <f t="shared" si="15"/>
        <v>0.57999999998719431</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17738.54</v>
      </c>
      <c r="D726" s="2">
        <f>'PR-RAS'!E733</f>
        <v>27844.71</v>
      </c>
      <c r="E726" s="2">
        <v>0</v>
      </c>
      <c r="F726" s="2">
        <v>0</v>
      </c>
      <c r="G726" s="3">
        <f t="shared" si="14"/>
        <v>53235.270999999993</v>
      </c>
      <c r="H726" s="3">
        <f t="shared" si="15"/>
        <v>0.75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529679.1</v>
      </c>
      <c r="D727" s="2">
        <f>'PR-RAS'!E734</f>
        <v>588462.54</v>
      </c>
      <c r="E727" s="2">
        <v>0</v>
      </c>
      <c r="F727" s="2">
        <v>0</v>
      </c>
      <c r="G727" s="3">
        <f t="shared" si="14"/>
        <v>1238994.6346800001</v>
      </c>
      <c r="H727" s="3">
        <f t="shared" si="15"/>
        <v>0.55999999993946403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570.70000000000005</v>
      </c>
      <c r="D728" s="2">
        <f>'PR-RAS'!E735</f>
        <v>570.70000000000005</v>
      </c>
      <c r="E728" s="2">
        <v>0</v>
      </c>
      <c r="F728" s="2">
        <v>0</v>
      </c>
      <c r="G728" s="3">
        <f t="shared" si="14"/>
        <v>1244.6967</v>
      </c>
      <c r="H728" s="3">
        <f t="shared" si="15"/>
        <v>0.59999999999990905</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26622.01</v>
      </c>
      <c r="D729" s="2">
        <f>'PR-RAS'!E736</f>
        <v>33049.980000000003</v>
      </c>
      <c r="E729" s="2">
        <v>0</v>
      </c>
      <c r="F729" s="2">
        <v>0</v>
      </c>
      <c r="G729" s="3">
        <f t="shared" si="14"/>
        <v>67501.594159999993</v>
      </c>
      <c r="H729" s="3">
        <f t="shared" si="15"/>
        <v>2.9999999995197868E-2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130641.52</v>
      </c>
      <c r="D730" s="2">
        <f>'PR-RAS'!E737</f>
        <v>159158.54</v>
      </c>
      <c r="E730" s="2">
        <v>0</v>
      </c>
      <c r="F730" s="2">
        <v>0</v>
      </c>
      <c r="G730" s="3">
        <f t="shared" si="14"/>
        <v>327290.81940000004</v>
      </c>
      <c r="H730" s="3">
        <f t="shared" si="15"/>
        <v>0.93999999998777639</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112221.92</v>
      </c>
      <c r="D731" s="2">
        <f>'PR-RAS'!E738</f>
        <v>159889.75</v>
      </c>
      <c r="E731" s="2">
        <v>0</v>
      </c>
      <c r="F731" s="2">
        <v>0</v>
      </c>
      <c r="G731" s="3">
        <f t="shared" si="14"/>
        <v>315361.03659999999</v>
      </c>
      <c r="H731" s="3">
        <f t="shared" si="15"/>
        <v>0.33000000000174623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11642.28</v>
      </c>
      <c r="D732" s="2">
        <f>'PR-RAS'!E739</f>
        <v>10560.8</v>
      </c>
      <c r="E732" s="2">
        <v>0</v>
      </c>
      <c r="F732" s="2">
        <v>0</v>
      </c>
      <c r="G732" s="3">
        <f t="shared" si="14"/>
        <v>23950.396279999997</v>
      </c>
      <c r="H732" s="3">
        <f t="shared" si="15"/>
        <v>0.48000000000138243</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1500</v>
      </c>
      <c r="D733" s="2">
        <f>'PR-RAS'!E740</f>
        <v>0</v>
      </c>
      <c r="E733" s="2">
        <v>0</v>
      </c>
      <c r="F733" s="2">
        <v>0</v>
      </c>
      <c r="G733" s="3">
        <f t="shared" si="14"/>
        <v>1098</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46676.46</v>
      </c>
      <c r="D734" s="2">
        <f>'PR-RAS'!E741</f>
        <v>43535.27</v>
      </c>
      <c r="E734" s="2">
        <v>0</v>
      </c>
      <c r="F734" s="2">
        <v>0</v>
      </c>
      <c r="G734" s="3">
        <f t="shared" si="14"/>
        <v>98036.550999999992</v>
      </c>
      <c r="H734" s="3">
        <f t="shared" si="15"/>
        <v>0.72999999999592546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31545.95</v>
      </c>
      <c r="D735" s="2">
        <f>'PR-RAS'!E742</f>
        <v>38982.21</v>
      </c>
      <c r="E735" s="2">
        <v>0</v>
      </c>
      <c r="F735" s="2">
        <v>0</v>
      </c>
      <c r="G735" s="3">
        <f t="shared" si="14"/>
        <v>80380.611579999997</v>
      </c>
      <c r="H735" s="3">
        <f t="shared" si="15"/>
        <v>0.25999999999839929</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1250</v>
      </c>
      <c r="D736" s="2">
        <f>'PR-RAS'!E743</f>
        <v>2500</v>
      </c>
      <c r="E736" s="2">
        <v>0</v>
      </c>
      <c r="F736" s="2">
        <v>0</v>
      </c>
      <c r="G736" s="3">
        <f t="shared" ref="G736:G737" si="28">(B736/1000)*(C736*1+D736*2)</f>
        <v>4593.75</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6020</v>
      </c>
      <c r="D737" s="2">
        <f>'PR-RAS'!E744</f>
        <v>29769.43</v>
      </c>
      <c r="E737" s="2">
        <v>0</v>
      </c>
      <c r="F737" s="2">
        <v>0</v>
      </c>
      <c r="G737" s="3">
        <f t="shared" si="28"/>
        <v>48251.320959999997</v>
      </c>
      <c r="H737" s="3">
        <f t="shared" si="29"/>
        <v>0.43000000000029104</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75532.66</v>
      </c>
      <c r="D750" s="2">
        <f>'PR-RAS'!E757</f>
        <v>67072.59</v>
      </c>
      <c r="E750" s="2">
        <v>0</v>
      </c>
      <c r="F750" s="2">
        <v>0</v>
      </c>
      <c r="G750" s="3">
        <f t="shared" si="14"/>
        <v>157048.70215999999</v>
      </c>
      <c r="H750" s="3">
        <f t="shared" si="15"/>
        <v>0.75</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36244.519999999997</v>
      </c>
      <c r="D753" s="2">
        <f>'PR-RAS'!E760</f>
        <v>213954.39</v>
      </c>
      <c r="E753" s="2">
        <v>0</v>
      </c>
      <c r="F753" s="2">
        <v>0</v>
      </c>
      <c r="G753" s="3">
        <f t="shared" si="14"/>
        <v>349043.28160000005</v>
      </c>
      <c r="H753" s="3">
        <f t="shared" si="15"/>
        <v>0.87000000001717126</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41827.15</v>
      </c>
      <c r="D771" s="2">
        <f>'PR-RAS'!E778</f>
        <v>41344.06</v>
      </c>
      <c r="E771" s="2">
        <v>0</v>
      </c>
      <c r="F771" s="2">
        <v>0</v>
      </c>
      <c r="G771" s="3">
        <f t="shared" si="14"/>
        <v>95876.757899999997</v>
      </c>
      <c r="H771" s="3">
        <f t="shared" si="15"/>
        <v>0.20999999999912689</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244962.4</v>
      </c>
      <c r="D773" s="2">
        <f>'PR-RAS'!E780</f>
        <v>261741.84</v>
      </c>
      <c r="E773" s="2">
        <v>0</v>
      </c>
      <c r="F773" s="2">
        <v>0</v>
      </c>
      <c r="G773" s="3">
        <f t="shared" si="14"/>
        <v>593240.37375999999</v>
      </c>
      <c r="H773" s="3">
        <f t="shared" si="15"/>
        <v>0.55999999999767169</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550</v>
      </c>
      <c r="D774" s="2">
        <f>'PR-RAS'!E781</f>
        <v>0</v>
      </c>
      <c r="E774" s="2">
        <v>0</v>
      </c>
      <c r="F774" s="2">
        <v>0</v>
      </c>
      <c r="G774" s="3">
        <f t="shared" si="14"/>
        <v>425.15000000000003</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20000</v>
      </c>
      <c r="D785" s="2">
        <f>'PR-RAS'!E792</f>
        <v>0</v>
      </c>
      <c r="E785" s="2">
        <v>0</v>
      </c>
      <c r="F785" s="2">
        <v>0</v>
      </c>
      <c r="G785" s="3">
        <f t="shared" si="14"/>
        <v>15680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108709.6</v>
      </c>
      <c r="D812" s="2">
        <f>'PR-RAS'!E819</f>
        <v>184096.08</v>
      </c>
      <c r="E812" s="2">
        <v>0</v>
      </c>
      <c r="F812" s="2">
        <v>0</v>
      </c>
      <c r="G812" s="3">
        <f t="shared" si="14"/>
        <v>386767.32736000005</v>
      </c>
      <c r="H812" s="3">
        <f t="shared" si="15"/>
        <v>0.47999999998137355</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293154.73</v>
      </c>
      <c r="D836" s="2">
        <f>'PR-RAS'!E843</f>
        <v>513946.16</v>
      </c>
      <c r="E836" s="2">
        <v>0</v>
      </c>
      <c r="F836" s="2">
        <v>0</v>
      </c>
      <c r="G836" s="3">
        <f t="shared" si="14"/>
        <v>1103074.2867499997</v>
      </c>
      <c r="H836" s="3">
        <f t="shared" si="15"/>
        <v>0.42999999999301508</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146143.4</v>
      </c>
      <c r="D839" s="2">
        <f>'PR-RAS'!E846</f>
        <v>122086</v>
      </c>
      <c r="E839" s="2">
        <v>0</v>
      </c>
      <c r="F839" s="2">
        <v>0</v>
      </c>
      <c r="G839" s="3">
        <f t="shared" si="34"/>
        <v>327084.3052</v>
      </c>
      <c r="H839" s="3">
        <f t="shared" si="35"/>
        <v>0.39999999999417923</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22800</v>
      </c>
      <c r="D841" s="2">
        <f>'PR-RAS'!E848</f>
        <v>26000</v>
      </c>
      <c r="E841" s="2">
        <v>0</v>
      </c>
      <c r="F841" s="2">
        <v>0</v>
      </c>
      <c r="G841" s="3">
        <f t="shared" si="34"/>
        <v>62832</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62298.05</v>
      </c>
      <c r="D843" s="2">
        <f>'PR-RAS'!E850</f>
        <v>79730.86</v>
      </c>
      <c r="E843" s="2">
        <v>0</v>
      </c>
      <c r="F843" s="2">
        <v>0</v>
      </c>
      <c r="G843" s="3">
        <f t="shared" si="34"/>
        <v>186721.72634000002</v>
      </c>
      <c r="H843" s="3">
        <f t="shared" si="35"/>
        <v>0.19000000000232831</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89774.21</v>
      </c>
      <c r="D845" s="2">
        <f>'PR-RAS'!E852</f>
        <v>97870</v>
      </c>
      <c r="E845" s="2">
        <v>0</v>
      </c>
      <c r="F845" s="2">
        <v>0</v>
      </c>
      <c r="G845" s="3">
        <f t="shared" si="34"/>
        <v>240973.99324000001</v>
      </c>
      <c r="H845" s="3">
        <f t="shared" si="35"/>
        <v>0.21000000000640284</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9699.6</v>
      </c>
      <c r="D846" s="2">
        <f>'PR-RAS'!E853</f>
        <v>11951.81</v>
      </c>
      <c r="E846" s="2">
        <v>0</v>
      </c>
      <c r="F846" s="2">
        <v>0</v>
      </c>
      <c r="G846" s="3">
        <f t="shared" si="34"/>
        <v>28394.7209</v>
      </c>
      <c r="H846" s="3">
        <f t="shared" si="35"/>
        <v>0.59000000000014552</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2271.25</v>
      </c>
      <c r="E847" s="2">
        <v>0</v>
      </c>
      <c r="F847" s="2">
        <v>0</v>
      </c>
      <c r="G847" s="3">
        <f t="shared" si="34"/>
        <v>3842.9549999999999</v>
      </c>
      <c r="H847" s="3">
        <f t="shared" si="35"/>
        <v>0.25</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1232370.44</v>
      </c>
      <c r="D848" s="2">
        <f>'PR-RAS'!E855</f>
        <v>1460464.04</v>
      </c>
      <c r="E848" s="2">
        <v>0</v>
      </c>
      <c r="F848" s="2">
        <v>0</v>
      </c>
      <c r="G848" s="3">
        <f t="shared" si="34"/>
        <v>3517843.84644</v>
      </c>
      <c r="H848" s="3">
        <f t="shared" si="35"/>
        <v>0.47999999998137355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733690.55</v>
      </c>
      <c r="D850" s="2">
        <f>'PR-RAS'!E857</f>
        <v>511807.52</v>
      </c>
      <c r="E850" s="2">
        <v>0</v>
      </c>
      <c r="F850" s="2">
        <v>0</v>
      </c>
      <c r="G850" s="3">
        <f t="shared" si="34"/>
        <v>1491952.44591</v>
      </c>
      <c r="H850" s="3">
        <f t="shared" si="35"/>
        <v>0.92999999993480742</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427135.18</v>
      </c>
      <c r="D899" s="2">
        <f>'PR-RAS'!E906</f>
        <v>0</v>
      </c>
      <c r="E899" s="2">
        <v>0</v>
      </c>
      <c r="F899" s="2">
        <v>0</v>
      </c>
      <c r="G899" s="3">
        <f t="shared" si="34"/>
        <v>383567.39163999999</v>
      </c>
      <c r="H899" s="3">
        <f t="shared" si="35"/>
        <v>0.17999999999301508</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1859064.09</v>
      </c>
      <c r="D906" s="2">
        <f>'PR-RAS'!E913</f>
        <v>6940935.9100000001</v>
      </c>
      <c r="E906" s="2">
        <v>0</v>
      </c>
      <c r="F906" s="2">
        <v>0</v>
      </c>
      <c r="G906" s="3">
        <f t="shared" si="34"/>
        <v>14245546.99855</v>
      </c>
      <c r="H906" s="3">
        <f t="shared" si="35"/>
        <v>0.17999999993480742</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856637.4</v>
      </c>
      <c r="D967" s="2">
        <f>'PR-RAS'!E974</f>
        <v>899350.92</v>
      </c>
      <c r="E967" s="2">
        <v>0</v>
      </c>
      <c r="F967" s="2">
        <v>0</v>
      </c>
      <c r="G967" s="3">
        <f t="shared" si="34"/>
        <v>2565057.70584</v>
      </c>
      <c r="H967" s="3">
        <f t="shared" si="35"/>
        <v>0.47999999998137355</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176963.76</v>
      </c>
      <c r="D974" s="2">
        <f>'PR-RAS'!E981</f>
        <v>470297.1</v>
      </c>
      <c r="E974" s="2">
        <v>0</v>
      </c>
      <c r="F974" s="2">
        <v>0</v>
      </c>
      <c r="G974" s="3">
        <f t="shared" si="34"/>
        <v>1087383.8950799999</v>
      </c>
      <c r="H974" s="3">
        <f t="shared" si="35"/>
        <v>0.33999999996740371</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188858483.78000003</v>
      </c>
      <c r="D1011" s="7">
        <f>BILANCA!E6</f>
        <v>196219872.19999999</v>
      </c>
      <c r="E1011" s="7">
        <v>0</v>
      </c>
      <c r="F1011" s="7">
        <v>0</v>
      </c>
      <c r="G1011" s="8">
        <f t="shared" ref="G1011:G1306" si="38">B1011/1000*C1011+B1011/500*D1011</f>
        <v>581298.22817999998</v>
      </c>
      <c r="H1011" s="8">
        <f t="shared" si="35"/>
        <v>0.41999995708465576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129210759.85000002</v>
      </c>
      <c r="D1012" s="2">
        <f>BILANCA!E7</f>
        <v>137634402.44</v>
      </c>
      <c r="E1012" s="2">
        <v>0</v>
      </c>
      <c r="F1012" s="2">
        <v>0</v>
      </c>
      <c r="G1012" s="3">
        <f t="shared" si="38"/>
        <v>808959.12946000008</v>
      </c>
      <c r="H1012" s="3">
        <f t="shared" si="35"/>
        <v>0.5899999737739563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20124105.329999998</v>
      </c>
      <c r="D1013" s="2">
        <f>BILANCA!E8</f>
        <v>20163926.459999997</v>
      </c>
      <c r="E1013" s="2">
        <v>0</v>
      </c>
      <c r="F1013" s="2">
        <v>0</v>
      </c>
      <c r="G1013" s="3">
        <f t="shared" si="38"/>
        <v>181355.87474999999</v>
      </c>
      <c r="H1013" s="3">
        <f t="shared" si="35"/>
        <v>0.78999999538064003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14392302.77</v>
      </c>
      <c r="D1014" s="2">
        <f>BILANCA!E9</f>
        <v>14656547.75</v>
      </c>
      <c r="E1014" s="2">
        <v>0</v>
      </c>
      <c r="F1014" s="2">
        <v>0</v>
      </c>
      <c r="G1014" s="3">
        <f t="shared" si="38"/>
        <v>174821.59307999999</v>
      </c>
      <c r="H1014" s="3">
        <f t="shared" si="35"/>
        <v>0.48000000044703484</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8934434.9900000002</v>
      </c>
      <c r="D1015" s="2">
        <f>BILANCA!E10</f>
        <v>9021796.3699999992</v>
      </c>
      <c r="E1015" s="2">
        <v>0</v>
      </c>
      <c r="F1015" s="2">
        <v>0</v>
      </c>
      <c r="G1015" s="3">
        <f t="shared" si="38"/>
        <v>134890.13864999998</v>
      </c>
      <c r="H1015" s="3">
        <f t="shared" si="35"/>
        <v>0.37999999895691872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3202632.43</v>
      </c>
      <c r="D1016" s="2">
        <f>BILANCA!E11</f>
        <v>3514417.66</v>
      </c>
      <c r="E1016" s="2">
        <v>0</v>
      </c>
      <c r="F1016" s="2">
        <v>0</v>
      </c>
      <c r="G1016" s="3">
        <f t="shared" si="38"/>
        <v>61388.806500000006</v>
      </c>
      <c r="H1016" s="3">
        <f t="shared" si="35"/>
        <v>0.77000000001862645</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94011115.810000032</v>
      </c>
      <c r="D1017" s="2">
        <f>BILANCA!E12</f>
        <v>104541937.80000001</v>
      </c>
      <c r="E1017" s="2">
        <v>0</v>
      </c>
      <c r="F1017" s="2">
        <v>0</v>
      </c>
      <c r="G1017" s="3">
        <f t="shared" si="38"/>
        <v>2121664.9398700004</v>
      </c>
      <c r="H1017" s="3">
        <f t="shared" si="35"/>
        <v>0.38999995589256287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90576022.12000002</v>
      </c>
      <c r="D1018" s="2">
        <f>BILANCA!E13</f>
        <v>100309102.89000002</v>
      </c>
      <c r="E1018" s="2">
        <v>0</v>
      </c>
      <c r="F1018" s="2">
        <v>0</v>
      </c>
      <c r="G1018" s="3">
        <f t="shared" si="38"/>
        <v>2329553.8232000005</v>
      </c>
      <c r="H1018" s="3">
        <f t="shared" si="35"/>
        <v>0.23000000417232513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4125799.29</v>
      </c>
      <c r="D1019" s="2">
        <f>BILANCA!E14</f>
        <v>4259279.03</v>
      </c>
      <c r="E1019" s="2">
        <v>0</v>
      </c>
      <c r="F1019" s="2">
        <v>0</v>
      </c>
      <c r="G1019" s="3">
        <f t="shared" si="38"/>
        <v>113799.21614999999</v>
      </c>
      <c r="H1019" s="3">
        <f t="shared" si="35"/>
        <v>0.32000000029802322</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65069498.670000002</v>
      </c>
      <c r="D1020" s="2">
        <f>BILANCA!E15</f>
        <v>75613412.040000007</v>
      </c>
      <c r="E1020" s="2">
        <v>0</v>
      </c>
      <c r="F1020" s="2">
        <v>0</v>
      </c>
      <c r="G1020" s="3">
        <f t="shared" si="38"/>
        <v>2162963.2275</v>
      </c>
      <c r="H1020" s="3">
        <f t="shared" si="35"/>
        <v>0.37000000476837158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47575769</v>
      </c>
      <c r="D1021" s="2">
        <f>BILANCA!E16</f>
        <v>49720132.909999996</v>
      </c>
      <c r="E1021" s="2">
        <v>0</v>
      </c>
      <c r="F1021" s="2">
        <v>0</v>
      </c>
      <c r="G1021" s="3">
        <f t="shared" si="38"/>
        <v>1617176.3830199998</v>
      </c>
      <c r="H1021" s="3">
        <f t="shared" si="35"/>
        <v>9.0000003576278687E-2</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20015671.960000001</v>
      </c>
      <c r="D1022" s="2">
        <f>BILANCA!E17</f>
        <v>20351165.949999999</v>
      </c>
      <c r="E1022" s="2">
        <v>0</v>
      </c>
      <c r="F1022" s="2">
        <v>0</v>
      </c>
      <c r="G1022" s="3">
        <f t="shared" si="38"/>
        <v>728616.04631999996</v>
      </c>
      <c r="H1022" s="3">
        <f t="shared" si="35"/>
        <v>8.9999999850988388E-2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46210716.799999997</v>
      </c>
      <c r="D1023" s="2">
        <f>BILANCA!E18</f>
        <v>49634887.039999999</v>
      </c>
      <c r="E1023" s="2">
        <v>0</v>
      </c>
      <c r="F1023" s="2">
        <v>0</v>
      </c>
      <c r="G1023" s="3">
        <f t="shared" si="38"/>
        <v>1891246.3814399999</v>
      </c>
      <c r="H1023" s="3">
        <f t="shared" si="35"/>
        <v>0.24000000208616257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2187670.04</v>
      </c>
      <c r="D1024" s="2">
        <f>BILANCA!E19</f>
        <v>2979636.5999999996</v>
      </c>
      <c r="E1024" s="2">
        <v>0</v>
      </c>
      <c r="F1024" s="2">
        <v>0</v>
      </c>
      <c r="G1024" s="3">
        <f t="shared" si="38"/>
        <v>114057.20535999999</v>
      </c>
      <c r="H1024" s="3">
        <f t="shared" si="35"/>
        <v>0.44000000040978193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2995333.81</v>
      </c>
      <c r="D1025" s="2">
        <f>BILANCA!E20</f>
        <v>3951180.04</v>
      </c>
      <c r="E1025" s="2">
        <v>0</v>
      </c>
      <c r="F1025" s="2">
        <v>0</v>
      </c>
      <c r="G1025" s="3">
        <f t="shared" si="38"/>
        <v>163465.40834999998</v>
      </c>
      <c r="H1025" s="3">
        <f t="shared" si="35"/>
        <v>0.22999999998137355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332582.15999999997</v>
      </c>
      <c r="D1026" s="2">
        <f>BILANCA!E21</f>
        <v>348122.67</v>
      </c>
      <c r="E1026" s="2">
        <v>0</v>
      </c>
      <c r="F1026" s="2">
        <v>0</v>
      </c>
      <c r="G1026" s="3">
        <f t="shared" si="38"/>
        <v>16461.239999999998</v>
      </c>
      <c r="H1026" s="3">
        <f t="shared" si="35"/>
        <v>0.48999999999068677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989144.72</v>
      </c>
      <c r="D1027" s="2">
        <f>BILANCA!E22</f>
        <v>1054197.6299999999</v>
      </c>
      <c r="E1027" s="2">
        <v>0</v>
      </c>
      <c r="F1027" s="2">
        <v>0</v>
      </c>
      <c r="G1027" s="3">
        <f t="shared" si="38"/>
        <v>52658.179660000002</v>
      </c>
      <c r="H1027" s="3">
        <f t="shared" si="35"/>
        <v>0.65000000013969839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4666.87</v>
      </c>
      <c r="D1028" s="2">
        <f>BILANCA!E23</f>
        <v>4666.87</v>
      </c>
      <c r="E1028" s="2">
        <v>0</v>
      </c>
      <c r="F1028" s="2">
        <v>0</v>
      </c>
      <c r="G1028" s="3">
        <f t="shared" si="38"/>
        <v>252.01097999999999</v>
      </c>
      <c r="H1028" s="3">
        <f t="shared" si="35"/>
        <v>0.26000000000021828</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24010.62</v>
      </c>
      <c r="D1029" s="2">
        <f>BILANCA!E24</f>
        <v>22577.21</v>
      </c>
      <c r="E1029" s="2">
        <v>0</v>
      </c>
      <c r="F1029" s="2">
        <v>0</v>
      </c>
      <c r="G1029" s="3">
        <f t="shared" si="38"/>
        <v>1314.1357599999999</v>
      </c>
      <c r="H1029" s="3">
        <f t="shared" si="35"/>
        <v>0.59000000000014552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939751.72</v>
      </c>
      <c r="D1030" s="2">
        <f>BILANCA!E25</f>
        <v>995243.79</v>
      </c>
      <c r="E1030" s="2">
        <v>0</v>
      </c>
      <c r="F1030" s="2">
        <v>0</v>
      </c>
      <c r="G1030" s="3">
        <f t="shared" si="38"/>
        <v>58604.786000000007</v>
      </c>
      <c r="H1030" s="3">
        <f t="shared" si="35"/>
        <v>0.48999999999068677</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4737482.26</v>
      </c>
      <c r="D1031" s="2">
        <f>BILANCA!E26</f>
        <v>5141127.79</v>
      </c>
      <c r="E1031" s="2">
        <v>0</v>
      </c>
      <c r="F1031" s="2">
        <v>0</v>
      </c>
      <c r="G1031" s="3">
        <f t="shared" si="38"/>
        <v>315414.49463999999</v>
      </c>
      <c r="H1031" s="3">
        <f t="shared" si="35"/>
        <v>0.46999999973922968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7835302.1200000001</v>
      </c>
      <c r="D1033" s="2">
        <f>BILANCA!E28</f>
        <v>8537479.4000000004</v>
      </c>
      <c r="E1033" s="2">
        <v>0</v>
      </c>
      <c r="F1033" s="2">
        <v>0</v>
      </c>
      <c r="G1033" s="3">
        <f t="shared" si="38"/>
        <v>572936.00115999999</v>
      </c>
      <c r="H1033" s="3">
        <f t="shared" si="35"/>
        <v>0.52000000048428774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202525.18000000005</v>
      </c>
      <c r="D1034" s="2">
        <f>BILANCA!E29</f>
        <v>216453.49</v>
      </c>
      <c r="E1034" s="2">
        <v>0</v>
      </c>
      <c r="F1034" s="2">
        <v>0</v>
      </c>
      <c r="G1034" s="3">
        <f t="shared" si="38"/>
        <v>15250.37184</v>
      </c>
      <c r="H1034" s="3">
        <f t="shared" si="35"/>
        <v>0.67000000004190952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924425.14</v>
      </c>
      <c r="D1035" s="2">
        <f>BILANCA!E30</f>
        <v>982012.02</v>
      </c>
      <c r="E1035" s="2">
        <v>0</v>
      </c>
      <c r="F1035" s="2">
        <v>0</v>
      </c>
      <c r="G1035" s="3">
        <f t="shared" si="38"/>
        <v>72211.229500000001</v>
      </c>
      <c r="H1035" s="3">
        <f t="shared" si="35"/>
        <v>0.16000000003259629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721899.96</v>
      </c>
      <c r="D1039" s="2">
        <f>BILANCA!E34</f>
        <v>765558.53</v>
      </c>
      <c r="E1039" s="2">
        <v>0</v>
      </c>
      <c r="F1039" s="2">
        <v>0</v>
      </c>
      <c r="G1039" s="3">
        <f t="shared" si="38"/>
        <v>65337.493580000002</v>
      </c>
      <c r="H1039" s="3">
        <f t="shared" si="35"/>
        <v>0.51000000000931323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955874.01000000047</v>
      </c>
      <c r="D1040" s="2">
        <f>BILANCA!E35</f>
        <v>968179.95000000042</v>
      </c>
      <c r="E1040" s="2">
        <v>0</v>
      </c>
      <c r="F1040" s="2">
        <v>0</v>
      </c>
      <c r="G1040" s="3">
        <f t="shared" si="38"/>
        <v>86767.017300000036</v>
      </c>
      <c r="H1040" s="3">
        <f t="shared" si="35"/>
        <v>6.0000000055879354E-2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1761732.45</v>
      </c>
      <c r="D1041" s="2">
        <f>BILANCA!E36</f>
        <v>1824625.34</v>
      </c>
      <c r="E1041" s="2">
        <v>0</v>
      </c>
      <c r="F1041" s="2">
        <v>0</v>
      </c>
      <c r="G1041" s="3">
        <f t="shared" si="38"/>
        <v>167740.47703000001</v>
      </c>
      <c r="H1041" s="3">
        <f t="shared" si="35"/>
        <v>0.7900000000372529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504369.69</v>
      </c>
      <c r="D1042" s="2">
        <f>BILANCA!E37</f>
        <v>504369.69</v>
      </c>
      <c r="E1042" s="2">
        <v>0</v>
      </c>
      <c r="F1042" s="2">
        <v>0</v>
      </c>
      <c r="G1042" s="3">
        <f t="shared" si="38"/>
        <v>48419.490239999999</v>
      </c>
      <c r="H1042" s="3">
        <f t="shared" si="35"/>
        <v>0.61999999999534339</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275071.87</v>
      </c>
      <c r="D1043" s="2">
        <f>BILANCA!E38</f>
        <v>276338.52</v>
      </c>
      <c r="E1043" s="2">
        <v>0</v>
      </c>
      <c r="F1043" s="2">
        <v>0</v>
      </c>
      <c r="G1043" s="3">
        <f t="shared" si="38"/>
        <v>27315.714030000003</v>
      </c>
      <c r="H1043" s="3">
        <f t="shared" si="35"/>
        <v>0.60999999998603016</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1081.74</v>
      </c>
      <c r="D1044" s="2">
        <f>BILANCA!E39</f>
        <v>1081.74</v>
      </c>
      <c r="E1044" s="2">
        <v>0</v>
      </c>
      <c r="F1044" s="2">
        <v>0</v>
      </c>
      <c r="G1044" s="3">
        <f t="shared" si="38"/>
        <v>110.33748000000001</v>
      </c>
      <c r="H1044" s="3">
        <f t="shared" si="35"/>
        <v>0.51999999999998181</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1586381.74</v>
      </c>
      <c r="D1045" s="2">
        <f>BILANCA!E40</f>
        <v>1638235.34</v>
      </c>
      <c r="E1045" s="2">
        <v>0</v>
      </c>
      <c r="F1045" s="2">
        <v>0</v>
      </c>
      <c r="G1045" s="3">
        <f t="shared" si="38"/>
        <v>170199.83470000004</v>
      </c>
      <c r="H1045" s="3">
        <f t="shared" si="35"/>
        <v>0.60000000009313226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362311.03</v>
      </c>
      <c r="D1047" s="2">
        <f>BILANCA!E42</f>
        <v>362311.03</v>
      </c>
      <c r="E1047" s="2">
        <v>0</v>
      </c>
      <c r="F1047" s="2">
        <v>0</v>
      </c>
      <c r="G1047" s="3">
        <f t="shared" si="38"/>
        <v>40216.52433</v>
      </c>
      <c r="H1047" s="3">
        <f t="shared" si="35"/>
        <v>6.0000000055879354E-2</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362311.03</v>
      </c>
      <c r="D1049" s="2">
        <f>BILANCA!E44</f>
        <v>362311.03</v>
      </c>
      <c r="E1049" s="2">
        <v>0</v>
      </c>
      <c r="F1049" s="2">
        <v>0</v>
      </c>
      <c r="G1049" s="3">
        <f t="shared" si="38"/>
        <v>42390.390509999997</v>
      </c>
      <c r="H1049" s="3">
        <f t="shared" si="35"/>
        <v>6.0000000055879354E-2</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89024.459999999963</v>
      </c>
      <c r="D1050" s="2">
        <f>BILANCA!E45</f>
        <v>68564.870000000112</v>
      </c>
      <c r="E1050" s="2">
        <v>0</v>
      </c>
      <c r="F1050" s="2">
        <v>0</v>
      </c>
      <c r="G1050" s="3">
        <f t="shared" si="38"/>
        <v>9046.1680000000069</v>
      </c>
      <c r="H1050" s="3">
        <f t="shared" si="35"/>
        <v>0.58999999985098839</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278567.53000000003</v>
      </c>
      <c r="D1052" s="2">
        <f>BILANCA!E47</f>
        <v>278117.53000000003</v>
      </c>
      <c r="E1052" s="2">
        <v>0</v>
      </c>
      <c r="F1052" s="2">
        <v>0</v>
      </c>
      <c r="G1052" s="3">
        <f t="shared" si="38"/>
        <v>35061.708780000008</v>
      </c>
      <c r="H1052" s="3">
        <f t="shared" si="35"/>
        <v>0.93999999994412065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1587856.91</v>
      </c>
      <c r="D1053" s="2">
        <f>BILANCA!E48</f>
        <v>1595612</v>
      </c>
      <c r="E1053" s="2">
        <v>0</v>
      </c>
      <c r="F1053" s="2">
        <v>0</v>
      </c>
      <c r="G1053" s="3">
        <f t="shared" si="38"/>
        <v>205500.47912999999</v>
      </c>
      <c r="H1053" s="3">
        <f t="shared" si="35"/>
        <v>9.0000000083819032E-2</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827863.71</v>
      </c>
      <c r="D1054" s="2">
        <f>BILANCA!E49</f>
        <v>827863.71</v>
      </c>
      <c r="E1054" s="2">
        <v>0</v>
      </c>
      <c r="F1054" s="2">
        <v>0</v>
      </c>
      <c r="G1054" s="3">
        <f t="shared" si="38"/>
        <v>109278.00972</v>
      </c>
      <c r="H1054" s="3">
        <f t="shared" si="35"/>
        <v>0.58000000007450581</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2605263.69</v>
      </c>
      <c r="D1055" s="2">
        <f>BILANCA!E50</f>
        <v>2633028.37</v>
      </c>
      <c r="E1055" s="2">
        <v>0</v>
      </c>
      <c r="F1055" s="2">
        <v>0</v>
      </c>
      <c r="G1055" s="3">
        <f t="shared" si="38"/>
        <v>354209.41934999998</v>
      </c>
      <c r="H1055" s="3">
        <f t="shared" si="35"/>
        <v>0.68000000016763806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488258.53</v>
      </c>
      <c r="D1059" s="2">
        <f>BILANCA!E54</f>
        <v>572944.96</v>
      </c>
      <c r="E1059" s="2">
        <v>0</v>
      </c>
      <c r="F1059" s="2">
        <v>0</v>
      </c>
      <c r="G1059" s="3">
        <f t="shared" si="38"/>
        <v>80073.274050000007</v>
      </c>
      <c r="H1059" s="3">
        <f t="shared" si="35"/>
        <v>0.51000000000931323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488258.53</v>
      </c>
      <c r="D1060" s="2">
        <f>BILANCA!E55</f>
        <v>572944.96</v>
      </c>
      <c r="E1060" s="2">
        <v>0</v>
      </c>
      <c r="F1060" s="2">
        <v>0</v>
      </c>
      <c r="G1060" s="3">
        <f t="shared" si="38"/>
        <v>81707.422500000001</v>
      </c>
      <c r="H1060" s="3">
        <f t="shared" si="35"/>
        <v>0.51000000000931323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15061916.049999999</v>
      </c>
      <c r="D1061" s="2">
        <f>BILANCA!E56</f>
        <v>12915362.389999999</v>
      </c>
      <c r="E1061" s="2">
        <v>0</v>
      </c>
      <c r="F1061" s="2">
        <v>0</v>
      </c>
      <c r="G1061" s="3">
        <f t="shared" si="38"/>
        <v>2085524.6823299997</v>
      </c>
      <c r="H1061" s="3">
        <f t="shared" si="35"/>
        <v>0.43999999761581421</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14690934.6</v>
      </c>
      <c r="D1062" s="2">
        <f>BILANCA!E57</f>
        <v>12076236.27</v>
      </c>
      <c r="E1062" s="2">
        <v>0</v>
      </c>
      <c r="F1062" s="2">
        <v>0</v>
      </c>
      <c r="G1062" s="3">
        <f t="shared" si="38"/>
        <v>2019857.1712799999</v>
      </c>
      <c r="H1062" s="3">
        <f t="shared" si="35"/>
        <v>0.66999999992549419</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217162.69</v>
      </c>
      <c r="E1063" s="2">
        <v>0</v>
      </c>
      <c r="F1063" s="2">
        <v>0</v>
      </c>
      <c r="G1063" s="3">
        <f t="shared" si="38"/>
        <v>23019.245139999999</v>
      </c>
      <c r="H1063" s="3">
        <f t="shared" si="35"/>
        <v>0.30999999999767169</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21685</v>
      </c>
      <c r="E1065" s="2">
        <v>0</v>
      </c>
      <c r="F1065" s="2">
        <v>0</v>
      </c>
      <c r="G1065" s="3">
        <f t="shared" si="38"/>
        <v>2385.35</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272719.77</v>
      </c>
      <c r="D1066" s="2">
        <f>BILANCA!E61</f>
        <v>368707.27</v>
      </c>
      <c r="E1066" s="2">
        <v>0</v>
      </c>
      <c r="F1066" s="2">
        <v>0</v>
      </c>
      <c r="G1066" s="3">
        <f t="shared" si="38"/>
        <v>56567.521359999999</v>
      </c>
      <c r="H1066" s="3">
        <f t="shared" si="35"/>
        <v>0.5</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98261.68</v>
      </c>
      <c r="D1067" s="2">
        <f>BILANCA!E62</f>
        <v>231571.16</v>
      </c>
      <c r="E1067" s="2">
        <v>0</v>
      </c>
      <c r="F1067" s="2">
        <v>0</v>
      </c>
      <c r="G1067" s="3">
        <f t="shared" si="38"/>
        <v>32000.028000000002</v>
      </c>
      <c r="H1067" s="3">
        <f t="shared" si="35"/>
        <v>0.48000000001047738</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13622.66</v>
      </c>
      <c r="D1068" s="2">
        <f>BILANCA!E63</f>
        <v>13175.79</v>
      </c>
      <c r="E1068" s="2">
        <v>0</v>
      </c>
      <c r="F1068" s="2">
        <v>0</v>
      </c>
      <c r="G1068" s="3">
        <f t="shared" si="38"/>
        <v>2318.5059200000005</v>
      </c>
      <c r="H1068" s="3">
        <f t="shared" si="35"/>
        <v>0.5499999999992724</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6940.4</v>
      </c>
      <c r="D1070" s="2">
        <f>BILANCA!E65</f>
        <v>6940.4</v>
      </c>
      <c r="E1070" s="2">
        <v>0</v>
      </c>
      <c r="F1070" s="2">
        <v>0</v>
      </c>
      <c r="G1070" s="3">
        <f t="shared" si="38"/>
        <v>1249.2719999999999</v>
      </c>
      <c r="H1070" s="3">
        <f t="shared" si="35"/>
        <v>0.7999999999992724</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6682.26</v>
      </c>
      <c r="D1072" s="2">
        <f>BILANCA!E67</f>
        <v>6235.39</v>
      </c>
      <c r="E1072" s="2">
        <v>0</v>
      </c>
      <c r="F1072" s="2">
        <v>0</v>
      </c>
      <c r="G1072" s="3">
        <f t="shared" si="38"/>
        <v>1187.48848</v>
      </c>
      <c r="H1072" s="3">
        <f t="shared" si="35"/>
        <v>0.6500000000005457</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59647723.93</v>
      </c>
      <c r="D1074" s="2">
        <f>BILANCA!E69</f>
        <v>58585469.759999998</v>
      </c>
      <c r="E1074" s="2">
        <v>0</v>
      </c>
      <c r="F1074" s="2">
        <v>0</v>
      </c>
      <c r="G1074" s="3">
        <f t="shared" si="38"/>
        <v>11316394.4608</v>
      </c>
      <c r="H1074" s="3">
        <f t="shared" si="35"/>
        <v>0.31000000238418579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16930675.249999996</v>
      </c>
      <c r="D1075" s="2">
        <f>BILANCA!E70</f>
        <v>14818497.609999999</v>
      </c>
      <c r="E1075" s="2">
        <v>0</v>
      </c>
      <c r="F1075" s="2">
        <v>0</v>
      </c>
      <c r="G1075" s="3">
        <f t="shared" si="38"/>
        <v>3026898.5805500001</v>
      </c>
      <c r="H1075" s="3">
        <f t="shared" si="35"/>
        <v>0.63999999687075615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16929820.489999998</v>
      </c>
      <c r="D1076" s="2">
        <f>BILANCA!E71</f>
        <v>14817625.549999999</v>
      </c>
      <c r="E1076" s="2">
        <v>0</v>
      </c>
      <c r="F1076" s="2">
        <v>0</v>
      </c>
      <c r="G1076" s="3">
        <f t="shared" si="38"/>
        <v>3073294.7249400001</v>
      </c>
      <c r="H1076" s="3">
        <f t="shared" si="35"/>
        <v>0.93999999947845936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802.51</v>
      </c>
      <c r="E1077" s="2">
        <v>0</v>
      </c>
      <c r="F1077" s="2">
        <v>0</v>
      </c>
      <c r="G1077" s="3">
        <f t="shared" si="38"/>
        <v>107.53634000000001</v>
      </c>
      <c r="H1077" s="3">
        <f t="shared" si="35"/>
        <v>0.49000000000000909</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16929820.489999998</v>
      </c>
      <c r="D1078" s="2">
        <f>BILANCA!E73</f>
        <v>14816823.039999999</v>
      </c>
      <c r="E1078" s="2">
        <v>0</v>
      </c>
      <c r="F1078" s="2">
        <v>0</v>
      </c>
      <c r="G1078" s="3">
        <f t="shared" si="38"/>
        <v>3166315.72676</v>
      </c>
      <c r="H1078" s="3">
        <f t="shared" si="35"/>
        <v>0.5299999974668026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432.7</v>
      </c>
      <c r="D1085" s="2">
        <f>BILANCA!E80</f>
        <v>450</v>
      </c>
      <c r="E1085" s="2">
        <v>0</v>
      </c>
      <c r="F1085" s="2">
        <v>0</v>
      </c>
      <c r="G1085" s="3">
        <f t="shared" si="38"/>
        <v>99.952500000000001</v>
      </c>
      <c r="H1085" s="3">
        <f t="shared" si="35"/>
        <v>0.30000000000001137</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422.06</v>
      </c>
      <c r="D1086" s="2">
        <f>BILANCA!E81</f>
        <v>422.06</v>
      </c>
      <c r="E1086" s="2">
        <v>0</v>
      </c>
      <c r="F1086" s="2">
        <v>0</v>
      </c>
      <c r="G1086" s="3">
        <f t="shared" si="38"/>
        <v>96.229680000000002</v>
      </c>
      <c r="H1086" s="3">
        <f t="shared" si="35"/>
        <v>0.12000000000000455</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287545.13</v>
      </c>
      <c r="D1087" s="2">
        <f>BILANCA!E82</f>
        <v>277317.32</v>
      </c>
      <c r="E1087" s="2">
        <v>0</v>
      </c>
      <c r="F1087" s="2">
        <v>0</v>
      </c>
      <c r="G1087" s="3">
        <f t="shared" si="38"/>
        <v>64847.842290000001</v>
      </c>
      <c r="H1087" s="3">
        <f t="shared" si="35"/>
        <v>0.45000000001164153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8374.4</v>
      </c>
      <c r="D1089" s="2">
        <f>BILANCA!E84</f>
        <v>100</v>
      </c>
      <c r="E1089" s="2">
        <v>0</v>
      </c>
      <c r="F1089" s="2">
        <v>0</v>
      </c>
      <c r="G1089" s="3">
        <f t="shared" si="38"/>
        <v>677.37759999999992</v>
      </c>
      <c r="H1089" s="3">
        <f t="shared" si="35"/>
        <v>0.3999999999996362</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7705.14</v>
      </c>
      <c r="D1090" s="2">
        <f>BILANCA!E85</f>
        <v>7456.18</v>
      </c>
      <c r="E1090" s="2">
        <v>0</v>
      </c>
      <c r="F1090" s="2">
        <v>0</v>
      </c>
      <c r="G1090" s="3">
        <f t="shared" si="38"/>
        <v>1809.4</v>
      </c>
      <c r="H1090" s="3">
        <f t="shared" si="35"/>
        <v>0.32000000000061846</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271465.59000000003</v>
      </c>
      <c r="D1092" s="2">
        <f>BILANCA!E87</f>
        <v>269761.14</v>
      </c>
      <c r="E1092" s="2">
        <v>0</v>
      </c>
      <c r="F1092" s="2">
        <v>0</v>
      </c>
      <c r="G1092" s="3">
        <f t="shared" si="38"/>
        <v>66501.005340000003</v>
      </c>
      <c r="H1092" s="3">
        <f t="shared" si="35"/>
        <v>0.54999999998835847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37014959.079999998</v>
      </c>
      <c r="D1140" s="2">
        <f>BILANCA!E135</f>
        <v>37046011.089999996</v>
      </c>
      <c r="E1140" s="2">
        <v>0</v>
      </c>
      <c r="F1140" s="2">
        <v>0</v>
      </c>
      <c r="G1140" s="3">
        <f t="shared" si="38"/>
        <v>14443907.5638</v>
      </c>
      <c r="H1140" s="3">
        <f t="shared" si="41"/>
        <v>0.16999999433755875</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37014959.079999998</v>
      </c>
      <c r="D1141" s="2">
        <f>BILANCA!E136</f>
        <v>37046011.089999996</v>
      </c>
      <c r="E1141" s="2">
        <v>0</v>
      </c>
      <c r="F1141" s="2">
        <v>0</v>
      </c>
      <c r="G1141" s="3">
        <f t="shared" si="38"/>
        <v>14555014.545059999</v>
      </c>
      <c r="H1141" s="3">
        <f t="shared" si="41"/>
        <v>0.16999999433755875</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33317184.760000002</v>
      </c>
      <c r="D1145" s="2">
        <f>BILANCA!E140</f>
        <v>33348236.77</v>
      </c>
      <c r="E1145" s="2">
        <v>0</v>
      </c>
      <c r="F1145" s="2">
        <v>0</v>
      </c>
      <c r="G1145" s="3">
        <f t="shared" si="38"/>
        <v>13501843.8705</v>
      </c>
      <c r="H1145" s="3">
        <f t="shared" si="41"/>
        <v>0.4699999988079071</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65770.789999999994</v>
      </c>
      <c r="D1146" s="2">
        <f>BILANCA!E141</f>
        <v>65770.789999999994</v>
      </c>
      <c r="E1146" s="2">
        <v>0</v>
      </c>
      <c r="F1146" s="2">
        <v>0</v>
      </c>
      <c r="G1146" s="3">
        <f t="shared" si="38"/>
        <v>26834.482319999996</v>
      </c>
      <c r="H1146" s="3">
        <f t="shared" si="41"/>
        <v>0.42000000001280569</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3632003.53</v>
      </c>
      <c r="D1147" s="2">
        <f>BILANCA!E142</f>
        <v>3632003.53</v>
      </c>
      <c r="E1147" s="2">
        <v>0</v>
      </c>
      <c r="F1147" s="2">
        <v>0</v>
      </c>
      <c r="G1147" s="3">
        <f t="shared" si="38"/>
        <v>1492753.45083</v>
      </c>
      <c r="H1147" s="3">
        <f t="shared" si="41"/>
        <v>0.94000000040978193</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4567142.24</v>
      </c>
      <c r="D1152" s="2">
        <f>BILANCA!E147</f>
        <v>6222372.9000000013</v>
      </c>
      <c r="E1152" s="2">
        <v>0</v>
      </c>
      <c r="F1152" s="2">
        <v>0</v>
      </c>
      <c r="G1152" s="3">
        <f t="shared" si="38"/>
        <v>2415688.1016800003</v>
      </c>
      <c r="H1152" s="3">
        <f t="shared" si="41"/>
        <v>0.33999999891966581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1278367.6299999999</v>
      </c>
      <c r="D1153" s="2">
        <f>BILANCA!E148</f>
        <v>1631804.49</v>
      </c>
      <c r="E1153" s="2">
        <v>0</v>
      </c>
      <c r="F1153" s="2">
        <v>0</v>
      </c>
      <c r="G1153" s="3">
        <f t="shared" si="38"/>
        <v>649502.65522999992</v>
      </c>
      <c r="H1153" s="3">
        <f t="shared" si="41"/>
        <v>0.86000000010244548</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743931.32</v>
      </c>
      <c r="D1155" s="2">
        <f>BILANCA!E150</f>
        <v>814688.89</v>
      </c>
      <c r="E1155" s="2">
        <v>0</v>
      </c>
      <c r="F1155" s="2">
        <v>0</v>
      </c>
      <c r="G1155" s="3">
        <f t="shared" si="38"/>
        <v>344129.81949999998</v>
      </c>
      <c r="H1155" s="3">
        <f t="shared" si="41"/>
        <v>0.42999999993480742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67149.72</v>
      </c>
      <c r="D1157" s="2">
        <f>BILANCA!E152</f>
        <v>52465.93</v>
      </c>
      <c r="E1157" s="2">
        <v>0</v>
      </c>
      <c r="F1157" s="2">
        <v>0</v>
      </c>
      <c r="G1157" s="3">
        <f t="shared" si="38"/>
        <v>25295.992259999999</v>
      </c>
      <c r="H1157" s="3">
        <f t="shared" si="41"/>
        <v>0.34999999999854481</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47811.28</v>
      </c>
      <c r="D1158" s="2">
        <f>BILANCA!E153</f>
        <v>29235.89</v>
      </c>
      <c r="E1158" s="2">
        <v>0</v>
      </c>
      <c r="F1158" s="2">
        <v>0</v>
      </c>
      <c r="G1158" s="3">
        <f t="shared" si="38"/>
        <v>15729.892879999999</v>
      </c>
      <c r="H1158" s="3">
        <f t="shared" si="41"/>
        <v>0.38999999999941792</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191794.3</v>
      </c>
      <c r="D1159" s="2">
        <f>BILANCA!E154</f>
        <v>159693.6</v>
      </c>
      <c r="E1159" s="2">
        <v>0</v>
      </c>
      <c r="F1159" s="2">
        <v>0</v>
      </c>
      <c r="G1159" s="3">
        <f t="shared" si="38"/>
        <v>76166.0435</v>
      </c>
      <c r="H1159" s="3">
        <f t="shared" si="41"/>
        <v>0.6999999999825377</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6096.72</v>
      </c>
      <c r="D1160" s="2">
        <f>BILANCA!E155</f>
        <v>0</v>
      </c>
      <c r="E1160" s="2">
        <v>0</v>
      </c>
      <c r="F1160" s="2">
        <v>0</v>
      </c>
      <c r="G1160" s="3">
        <f t="shared" si="38"/>
        <v>914.50800000000004</v>
      </c>
      <c r="H1160" s="3">
        <f t="shared" si="41"/>
        <v>0.27999999999974534</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142039.12</v>
      </c>
      <c r="D1161" s="2">
        <f>BILANCA!E156</f>
        <v>540586.87</v>
      </c>
      <c r="E1161" s="2">
        <v>0</v>
      </c>
      <c r="F1161" s="2">
        <v>0</v>
      </c>
      <c r="G1161" s="3">
        <f t="shared" si="38"/>
        <v>184705.14185999997</v>
      </c>
      <c r="H1161" s="3">
        <f t="shared" si="41"/>
        <v>0.25</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289040.18</v>
      </c>
      <c r="D1163" s="2">
        <f>BILANCA!E158</f>
        <v>32706.6</v>
      </c>
      <c r="E1163" s="2">
        <v>0</v>
      </c>
      <c r="F1163" s="2">
        <v>0</v>
      </c>
      <c r="G1163" s="3">
        <f t="shared" si="38"/>
        <v>54231.367139999995</v>
      </c>
      <c r="H1163" s="3">
        <f t="shared" si="41"/>
        <v>0.57999999999447027</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5980820.2300000004</v>
      </c>
      <c r="D1164" s="2">
        <f>BILANCA!E159</f>
        <v>6167439.8300000001</v>
      </c>
      <c r="E1164" s="2">
        <v>0</v>
      </c>
      <c r="F1164" s="2">
        <v>0</v>
      </c>
      <c r="G1164" s="3">
        <f t="shared" si="38"/>
        <v>2820617.7830599998</v>
      </c>
      <c r="H1164" s="3">
        <f t="shared" si="41"/>
        <v>0.40000000037252903</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2267017.41</v>
      </c>
      <c r="D1165" s="2">
        <f>BILANCA!E160</f>
        <v>3230090.58</v>
      </c>
      <c r="E1165" s="2">
        <v>0</v>
      </c>
      <c r="F1165" s="2">
        <v>0</v>
      </c>
      <c r="G1165" s="3">
        <f t="shared" si="38"/>
        <v>1352715.77835</v>
      </c>
      <c r="H1165" s="3">
        <f t="shared" si="41"/>
        <v>0.83000000007450581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10565.04</v>
      </c>
      <c r="D1166" s="2">
        <f>BILANCA!E161</f>
        <v>11426.85</v>
      </c>
      <c r="E1166" s="2">
        <v>0</v>
      </c>
      <c r="F1166" s="2">
        <v>0</v>
      </c>
      <c r="G1166" s="3">
        <f t="shared" si="38"/>
        <v>5213.3234400000001</v>
      </c>
      <c r="H1166" s="3">
        <f t="shared" si="41"/>
        <v>0.19000000000050932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197403.88</v>
      </c>
      <c r="D1168" s="2">
        <f>BILANCA!E163</f>
        <v>231064.71</v>
      </c>
      <c r="E1168" s="2">
        <v>0</v>
      </c>
      <c r="F1168" s="2">
        <v>0</v>
      </c>
      <c r="G1168" s="3">
        <f t="shared" si="38"/>
        <v>104206.26139999999</v>
      </c>
      <c r="H1168" s="3">
        <f t="shared" si="41"/>
        <v>0.41000000000349246</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5910963.2699999996</v>
      </c>
      <c r="D1169" s="2">
        <f>BILANCA!E164</f>
        <v>5864142.4500000002</v>
      </c>
      <c r="E1169" s="2">
        <v>0</v>
      </c>
      <c r="F1169" s="2">
        <v>0</v>
      </c>
      <c r="G1169" s="3">
        <f t="shared" si="38"/>
        <v>2804640.45903</v>
      </c>
      <c r="H1169" s="3">
        <f t="shared" si="41"/>
        <v>0.71999999973922968</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279487.08999999997</v>
      </c>
      <c r="D1170" s="2">
        <f>BILANCA!E165</f>
        <v>221270.84000000008</v>
      </c>
      <c r="E1170" s="2">
        <v>0</v>
      </c>
      <c r="F1170" s="2">
        <v>0</v>
      </c>
      <c r="G1170" s="3">
        <f t="shared" si="38"/>
        <v>115524.60320000003</v>
      </c>
      <c r="H1170" s="3">
        <f t="shared" si="41"/>
        <v>0.24999999988358468</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421852.04</v>
      </c>
      <c r="D1171" s="2">
        <f>BILANCA!E166</f>
        <v>376404.83</v>
      </c>
      <c r="E1171" s="2">
        <v>0</v>
      </c>
      <c r="F1171" s="2">
        <v>0</v>
      </c>
      <c r="G1171" s="3">
        <f t="shared" si="38"/>
        <v>189120.53370000003</v>
      </c>
      <c r="H1171" s="3">
        <f t="shared" si="41"/>
        <v>0.2099999999627471</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207128.56</v>
      </c>
      <c r="D1172" s="2">
        <f>BILANCA!E167</f>
        <v>199368.99</v>
      </c>
      <c r="E1172" s="2">
        <v>0</v>
      </c>
      <c r="F1172" s="2">
        <v>0</v>
      </c>
      <c r="G1172" s="3">
        <f t="shared" si="38"/>
        <v>98150.379480000003</v>
      </c>
      <c r="H1172" s="3">
        <f t="shared" si="41"/>
        <v>0.45000000001164153</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349493.51</v>
      </c>
      <c r="D1175" s="2">
        <f>BILANCA!E170</f>
        <v>354502.98</v>
      </c>
      <c r="E1175" s="2">
        <v>0</v>
      </c>
      <c r="F1175" s="2">
        <v>0</v>
      </c>
      <c r="G1175" s="3">
        <f t="shared" si="38"/>
        <v>174652.41255000001</v>
      </c>
      <c r="H1175" s="3">
        <f t="shared" si="41"/>
        <v>0.51000000000931323</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567915.14</v>
      </c>
      <c r="D1176" s="2">
        <f>BILANCA!E171</f>
        <v>0</v>
      </c>
      <c r="E1176" s="2">
        <v>0</v>
      </c>
      <c r="F1176" s="2">
        <v>0</v>
      </c>
      <c r="G1176" s="3">
        <f t="shared" si="38"/>
        <v>94273.913240000009</v>
      </c>
      <c r="H1176" s="3">
        <f t="shared" si="41"/>
        <v>0.14000000001396984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27728.39</v>
      </c>
      <c r="D1177" s="2">
        <f>BILANCA!E172</f>
        <v>0</v>
      </c>
      <c r="E1177" s="2">
        <v>0</v>
      </c>
      <c r="F1177" s="2">
        <v>0</v>
      </c>
      <c r="G1177" s="3">
        <f t="shared" si="38"/>
        <v>4630.64113</v>
      </c>
      <c r="H1177" s="3">
        <f t="shared" si="41"/>
        <v>0.38999999999941792</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540186.75</v>
      </c>
      <c r="D1179" s="2">
        <f>BILANCA!E174</f>
        <v>0</v>
      </c>
      <c r="E1179" s="2">
        <v>0</v>
      </c>
      <c r="F1179" s="2">
        <v>0</v>
      </c>
      <c r="G1179" s="3">
        <f t="shared" si="38"/>
        <v>91291.560750000004</v>
      </c>
      <c r="H1179" s="3">
        <f t="shared" si="41"/>
        <v>0.25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188858483.78000003</v>
      </c>
      <c r="D1180" s="2">
        <f>BILANCA!E176</f>
        <v>196219872.19999999</v>
      </c>
      <c r="E1180" s="2">
        <v>0</v>
      </c>
      <c r="F1180" s="2">
        <v>0</v>
      </c>
      <c r="G1180" s="3">
        <f t="shared" si="38"/>
        <v>98820698.790600002</v>
      </c>
      <c r="H1180" s="3">
        <f t="shared" si="41"/>
        <v>0.41999995708465576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17144899.200000003</v>
      </c>
      <c r="D1181" s="2">
        <f>BILANCA!E177</f>
        <v>22504077.600000001</v>
      </c>
      <c r="E1181" s="2">
        <v>0</v>
      </c>
      <c r="F1181" s="2">
        <v>0</v>
      </c>
      <c r="G1181" s="3">
        <f t="shared" si="38"/>
        <v>10628172.302400002</v>
      </c>
      <c r="H1181" s="3">
        <f t="shared" si="41"/>
        <v>0.60000000149011612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3522645.14</v>
      </c>
      <c r="D1182" s="2">
        <f>BILANCA!E178</f>
        <v>3829179.89</v>
      </c>
      <c r="E1182" s="2">
        <v>0</v>
      </c>
      <c r="F1182" s="2">
        <v>0</v>
      </c>
      <c r="G1182" s="3">
        <f t="shared" si="38"/>
        <v>1923132.8462399999</v>
      </c>
      <c r="H1182" s="3">
        <f t="shared" si="41"/>
        <v>0.25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1386618.72</v>
      </c>
      <c r="D1183" s="2">
        <f>BILANCA!E179</f>
        <v>1546664.75</v>
      </c>
      <c r="E1183" s="2">
        <v>0</v>
      </c>
      <c r="F1183" s="2">
        <v>0</v>
      </c>
      <c r="G1183" s="3">
        <f t="shared" si="38"/>
        <v>775031.04206000001</v>
      </c>
      <c r="H1183" s="3">
        <f t="shared" si="41"/>
        <v>0.53000000002793968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1496556.34</v>
      </c>
      <c r="D1184" s="2">
        <f>BILANCA!E180</f>
        <v>1441868.41</v>
      </c>
      <c r="E1184" s="2">
        <v>0</v>
      </c>
      <c r="F1184" s="2">
        <v>0</v>
      </c>
      <c r="G1184" s="3">
        <f t="shared" si="38"/>
        <v>762171.00983999996</v>
      </c>
      <c r="H1184" s="3">
        <f t="shared" si="41"/>
        <v>0.75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2960.72</v>
      </c>
      <c r="D1185" s="2">
        <f>BILANCA!E181</f>
        <v>2831.74</v>
      </c>
      <c r="E1185" s="2">
        <v>0</v>
      </c>
      <c r="F1185" s="2">
        <v>0</v>
      </c>
      <c r="G1185" s="3">
        <f t="shared" si="38"/>
        <v>1509.2349999999997</v>
      </c>
      <c r="H1185" s="3">
        <f t="shared" si="41"/>
        <v>0.54000000000041837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2960.72</v>
      </c>
      <c r="D1188" s="2">
        <f>BILANCA!E184</f>
        <v>2831.74</v>
      </c>
      <c r="E1188" s="2">
        <v>0</v>
      </c>
      <c r="F1188" s="2">
        <v>0</v>
      </c>
      <c r="G1188" s="3">
        <f t="shared" si="38"/>
        <v>1535.1075999999998</v>
      </c>
      <c r="H1188" s="3">
        <f t="shared" si="41"/>
        <v>0.54000000000041837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796.32</v>
      </c>
      <c r="D1189" s="2">
        <f>BILANCA!E185</f>
        <v>52072.86</v>
      </c>
      <c r="E1189" s="2">
        <v>0</v>
      </c>
      <c r="F1189" s="2">
        <v>0</v>
      </c>
      <c r="G1189" s="3">
        <f t="shared" si="38"/>
        <v>18784.62516</v>
      </c>
      <c r="H1189" s="3">
        <f t="shared" si="41"/>
        <v>0.45999999999946795</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11562.86</v>
      </c>
      <c r="E1190" s="2">
        <v>0</v>
      </c>
      <c r="F1190" s="2">
        <v>0</v>
      </c>
      <c r="G1190" s="3">
        <f>B1190/1000*C1190+B1190/500*D1190</f>
        <v>4162.6296000000002</v>
      </c>
      <c r="H1190" s="3">
        <f>ABS(C1190-ROUND(C1190,0))+ABS(D1190-ROUND(D1190,0))</f>
        <v>0.13999999999941792</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11562.86</v>
      </c>
      <c r="E1194" s="2">
        <v>0</v>
      </c>
      <c r="F1194" s="2">
        <v>0</v>
      </c>
      <c r="G1194" s="3">
        <f t="shared" si="42"/>
        <v>4255.1324800000002</v>
      </c>
      <c r="H1194" s="3">
        <f t="shared" si="43"/>
        <v>0.13999999999941792</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59792.63</v>
      </c>
      <c r="D1198" s="2">
        <f>BILANCA!E194</f>
        <v>64835.7</v>
      </c>
      <c r="E1198" s="2">
        <v>0</v>
      </c>
      <c r="F1198" s="2">
        <v>0</v>
      </c>
      <c r="G1198" s="3">
        <f t="shared" si="38"/>
        <v>35619.237639999999</v>
      </c>
      <c r="H1198" s="3">
        <f t="shared" si="41"/>
        <v>0.67000000000552973</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575920.41</v>
      </c>
      <c r="D1200" s="2">
        <f>BILANCA!E196</f>
        <v>709343.57</v>
      </c>
      <c r="E1200" s="2">
        <v>0</v>
      </c>
      <c r="F1200" s="2">
        <v>0</v>
      </c>
      <c r="G1200" s="3">
        <f t="shared" si="38"/>
        <v>378975.43450000003</v>
      </c>
      <c r="H1200" s="3">
        <f t="shared" si="41"/>
        <v>0.84000000008381903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2741863.3499999996</v>
      </c>
      <c r="D1201" s="2">
        <f>BILANCA!E197</f>
        <v>1432680.63</v>
      </c>
      <c r="E1201" s="2">
        <v>0</v>
      </c>
      <c r="F1201" s="2">
        <v>0</v>
      </c>
      <c r="G1201" s="3">
        <f t="shared" si="38"/>
        <v>1070979.9005100001</v>
      </c>
      <c r="H1201" s="3">
        <f t="shared" si="41"/>
        <v>0.71999999973922968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62047.59</v>
      </c>
      <c r="D1202" s="2">
        <f>BILANCA!E198</f>
        <v>145174.60999999999</v>
      </c>
      <c r="E1202" s="2">
        <v>0</v>
      </c>
      <c r="F1202" s="2">
        <v>0</v>
      </c>
      <c r="G1202" s="3">
        <f t="shared" ref="G1202:G1206" si="44">B1202/1000*C1202+B1202/500*D1202</f>
        <v>67660.187519999992</v>
      </c>
      <c r="H1202" s="3">
        <f t="shared" ref="H1202:H1206" si="45">ABS(C1202-ROUND(C1202,0))+ABS(D1202-ROUND(D1202,0))</f>
        <v>0.8000000000174623</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2629937.86</v>
      </c>
      <c r="D1203" s="2">
        <f>BILANCA!E199</f>
        <v>1285006.02</v>
      </c>
      <c r="E1203" s="2">
        <v>0</v>
      </c>
      <c r="F1203" s="2">
        <v>0</v>
      </c>
      <c r="G1203" s="3">
        <f t="shared" si="44"/>
        <v>1003590.3307</v>
      </c>
      <c r="H1203" s="3">
        <f t="shared" si="45"/>
        <v>0.16000000014901161</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49877.9</v>
      </c>
      <c r="D1206" s="2">
        <f>BILANCA!E202</f>
        <v>2500</v>
      </c>
      <c r="E1206" s="2">
        <v>0</v>
      </c>
      <c r="F1206" s="2">
        <v>0</v>
      </c>
      <c r="G1206" s="3">
        <f t="shared" si="44"/>
        <v>10756.0684</v>
      </c>
      <c r="H1206" s="3">
        <f t="shared" si="45"/>
        <v>9.9999999998544808E-2</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10787712.190000001</v>
      </c>
      <c r="D1223" s="2">
        <f>BILANCA!E219</f>
        <v>16359000.080000002</v>
      </c>
      <c r="E1223" s="2">
        <v>0</v>
      </c>
      <c r="F1223" s="2">
        <v>0</v>
      </c>
      <c r="G1223" s="3">
        <f t="shared" si="38"/>
        <v>9266716.7305500004</v>
      </c>
      <c r="H1223" s="3">
        <f t="shared" si="41"/>
        <v>0.27000000327825546</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10787712.190000001</v>
      </c>
      <c r="D1224" s="2">
        <f>BILANCA!E220</f>
        <v>16359000.080000002</v>
      </c>
      <c r="E1224" s="2">
        <v>0</v>
      </c>
      <c r="F1224" s="2">
        <v>0</v>
      </c>
      <c r="G1224" s="3">
        <f t="shared" si="38"/>
        <v>9310222.442900002</v>
      </c>
      <c r="H1224" s="3">
        <f t="shared" si="41"/>
        <v>0.27000000327825546</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6746095.2800000003</v>
      </c>
      <c r="D1225" s="2">
        <f>BILANCA!E221</f>
        <v>5846744.3600000003</v>
      </c>
      <c r="E1225" s="2">
        <v>0</v>
      </c>
      <c r="F1225" s="2">
        <v>0</v>
      </c>
      <c r="G1225" s="3">
        <f t="shared" si="38"/>
        <v>3964510.56</v>
      </c>
      <c r="H1225" s="3">
        <f t="shared" si="41"/>
        <v>0.64000000059604645</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4041616.91</v>
      </c>
      <c r="D1229" s="2">
        <f>BILANCA!E225</f>
        <v>10512255.720000001</v>
      </c>
      <c r="E1229" s="2">
        <v>0</v>
      </c>
      <c r="F1229" s="2">
        <v>0</v>
      </c>
      <c r="G1229" s="3">
        <f t="shared" si="38"/>
        <v>5489482.1086499998</v>
      </c>
      <c r="H1229" s="3">
        <f t="shared" si="41"/>
        <v>0.36999999918043613</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88721.600000000006</v>
      </c>
      <c r="D1251" s="2">
        <f>BILANCA!E247</f>
        <v>879260.08</v>
      </c>
      <c r="E1251" s="2">
        <v>0</v>
      </c>
      <c r="F1251" s="2">
        <v>0</v>
      </c>
      <c r="G1251" s="3">
        <f>B1251/1000*C1251+B1251/500*D1251</f>
        <v>445185.26415999996</v>
      </c>
      <c r="H1251" s="3">
        <f>ABS(C1251-ROUND(C1251,0))+ABS(D1251-ROUND(D1251,0))</f>
        <v>0.47999999995226972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3956.92</v>
      </c>
      <c r="D1252" s="2">
        <f>BILANCA!E248</f>
        <v>3956.92</v>
      </c>
      <c r="E1252" s="2">
        <v>0</v>
      </c>
      <c r="F1252" s="2">
        <v>0</v>
      </c>
      <c r="G1252" s="3">
        <f t="shared" si="38"/>
        <v>2872.7239200000004</v>
      </c>
      <c r="H1252" s="3">
        <f t="shared" si="41"/>
        <v>0.15999999999985448</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3956.92</v>
      </c>
      <c r="D1254" s="2">
        <f>BILANCA!E250</f>
        <v>3956.92</v>
      </c>
      <c r="E1254" s="2">
        <v>0</v>
      </c>
      <c r="F1254" s="2">
        <v>0</v>
      </c>
      <c r="G1254" s="3">
        <f t="shared" si="38"/>
        <v>2896.4654399999999</v>
      </c>
      <c r="H1254" s="3">
        <f t="shared" si="41"/>
        <v>0.15999999999985448</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171713584.58000001</v>
      </c>
      <c r="D1255" s="2">
        <f>BILANCA!E251</f>
        <v>173715794.59999999</v>
      </c>
      <c r="E1255" s="2">
        <v>0</v>
      </c>
      <c r="F1255" s="2">
        <v>0</v>
      </c>
      <c r="G1255" s="3">
        <f t="shared" si="38"/>
        <v>127190567.57610001</v>
      </c>
      <c r="H1255" s="3">
        <f t="shared" si="41"/>
        <v>0.81999999284744263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155554422.90000001</v>
      </c>
      <c r="D1256" s="2">
        <f>BILANCA!E252</f>
        <v>158438276.47999999</v>
      </c>
      <c r="E1256" s="2">
        <v>0</v>
      </c>
      <c r="F1256" s="2">
        <v>0</v>
      </c>
      <c r="G1256" s="3">
        <f t="shared" si="38"/>
        <v>116218020.06155999</v>
      </c>
      <c r="H1256" s="3">
        <f t="shared" si="41"/>
        <v>0.57999998331069946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166342135.09</v>
      </c>
      <c r="D1257" s="2">
        <f>BILANCA!E253</f>
        <v>174797276.56</v>
      </c>
      <c r="E1257" s="2">
        <v>0</v>
      </c>
      <c r="F1257" s="2">
        <v>0</v>
      </c>
      <c r="G1257" s="3">
        <f t="shared" si="38"/>
        <v>127436361.98786999</v>
      </c>
      <c r="H1257" s="3">
        <f t="shared" si="41"/>
        <v>0.5300000011920929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10787712.189999999</v>
      </c>
      <c r="D1258" s="2">
        <f>BILANCA!E254</f>
        <v>16359000.08</v>
      </c>
      <c r="E1258" s="2">
        <v>0</v>
      </c>
      <c r="F1258" s="2">
        <v>0</v>
      </c>
      <c r="G1258" s="3">
        <f t="shared" si="38"/>
        <v>10789416.662799999</v>
      </c>
      <c r="H1258" s="3">
        <f t="shared" si="41"/>
        <v>0.26999999955296516</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11472241.470000003</v>
      </c>
      <c r="D1259" s="2">
        <f>BILANCA!E255</f>
        <v>9068592.7400000002</v>
      </c>
      <c r="E1259" s="2">
        <v>0</v>
      </c>
      <c r="F1259" s="2">
        <v>0</v>
      </c>
      <c r="G1259" s="3">
        <f t="shared" si="38"/>
        <v>7372747.3105500005</v>
      </c>
      <c r="H1259" s="3">
        <f t="shared" si="41"/>
        <v>0.73000000230967999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18204095.350000001</v>
      </c>
      <c r="D1260" s="2">
        <f>BILANCA!E256</f>
        <v>18759227.800000001</v>
      </c>
      <c r="E1260" s="2">
        <v>0</v>
      </c>
      <c r="F1260" s="2">
        <v>0</v>
      </c>
      <c r="G1260" s="3">
        <f t="shared" si="38"/>
        <v>13930637.737500001</v>
      </c>
      <c r="H1260" s="3">
        <f t="shared" si="41"/>
        <v>0.55000000074505806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17056854.850000001</v>
      </c>
      <c r="D1261" s="2">
        <f>BILANCA!E257</f>
        <v>15253430.189999999</v>
      </c>
      <c r="E1261" s="2">
        <v>0</v>
      </c>
      <c r="F1261" s="2">
        <v>0</v>
      </c>
      <c r="G1261" s="3">
        <f t="shared" si="38"/>
        <v>11938492.52273</v>
      </c>
      <c r="H1261" s="3">
        <f t="shared" si="41"/>
        <v>0.33999999798834324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1147240.5</v>
      </c>
      <c r="D1263" s="2">
        <f>BILANCA!E259</f>
        <v>3505797.61</v>
      </c>
      <c r="E1263" s="2">
        <v>0</v>
      </c>
      <c r="F1263" s="2">
        <v>0</v>
      </c>
      <c r="G1263" s="3">
        <f t="shared" si="38"/>
        <v>2064185.43716</v>
      </c>
      <c r="H1263" s="3">
        <f t="shared" si="41"/>
        <v>0.89000000013038516</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6731853.8799999999</v>
      </c>
      <c r="D1264" s="2">
        <f>BILANCA!E260</f>
        <v>9690635.0600000005</v>
      </c>
      <c r="E1264" s="2">
        <v>0</v>
      </c>
      <c r="F1264" s="2">
        <v>0</v>
      </c>
      <c r="G1264" s="3">
        <f t="shared" si="38"/>
        <v>6632733.4960000003</v>
      </c>
      <c r="H1264" s="3">
        <f t="shared" si="41"/>
        <v>0.18000000063329935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6731853.8799999999</v>
      </c>
      <c r="D1266" s="2">
        <f>BILANCA!E262</f>
        <v>9690635.0600000005</v>
      </c>
      <c r="E1266" s="2">
        <v>0</v>
      </c>
      <c r="F1266" s="2">
        <v>0</v>
      </c>
      <c r="G1266" s="3">
        <f t="shared" si="38"/>
        <v>6684959.7439999999</v>
      </c>
      <c r="H1266" s="3">
        <f t="shared" si="41"/>
        <v>0.18000000063329935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11562.86</v>
      </c>
      <c r="E1268" s="2">
        <v>0</v>
      </c>
      <c r="F1268" s="2">
        <v>0</v>
      </c>
      <c r="G1268" s="3">
        <f>B1268/1000*C1268+B1268/500*D1268</f>
        <v>5966.4357600000003</v>
      </c>
      <c r="H1268" s="3">
        <f>ABS(C1268-ROUND(C1268,0))+ABS(D1268-ROUND(D1268,0))</f>
        <v>0.13999999999941792</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11562.86</v>
      </c>
      <c r="E1275" s="2">
        <v>0</v>
      </c>
      <c r="F1275" s="2">
        <v>0</v>
      </c>
      <c r="G1275" s="3">
        <f t="shared" si="46"/>
        <v>6128.3158000000003</v>
      </c>
      <c r="H1275" s="3">
        <f t="shared" si="47"/>
        <v>0.13999999999941792</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4407433.12</v>
      </c>
      <c r="D1278" s="2">
        <f>BILANCA!E274</f>
        <v>5999217.4000000004</v>
      </c>
      <c r="E1278" s="2">
        <v>0</v>
      </c>
      <c r="F1278" s="2">
        <v>0</v>
      </c>
      <c r="G1278" s="3">
        <f t="shared" si="38"/>
        <v>4396772.6025600005</v>
      </c>
      <c r="H1278" s="3">
        <f t="shared" si="41"/>
        <v>0.52000000048428774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445224.6</v>
      </c>
      <c r="D1279" s="2">
        <f>BILANCA!E275</f>
        <v>1038528.68</v>
      </c>
      <c r="E1279" s="2">
        <v>0</v>
      </c>
      <c r="F1279" s="2">
        <v>0</v>
      </c>
      <c r="G1279" s="3">
        <f t="shared" ref="G1279:G1294" si="48">B1279/1000*C1279+B1279/500*D1279</f>
        <v>678493.84724000015</v>
      </c>
      <c r="H1279" s="3">
        <f t="shared" ref="H1279:H1294" si="49">ABS(C1279-ROUND(C1279,0))+ABS(D1279-ROUND(D1279,0))</f>
        <v>0.71999999997206032</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750447.65999999992</v>
      </c>
      <c r="D1281" s="2">
        <f>BILANCA!E277</f>
        <v>814688.89</v>
      </c>
      <c r="E1281" s="2">
        <v>0</v>
      </c>
      <c r="F1281" s="2">
        <v>0</v>
      </c>
      <c r="G1281" s="3">
        <f t="shared" si="48"/>
        <v>644932.69423999998</v>
      </c>
      <c r="H1281" s="3">
        <f t="shared" si="49"/>
        <v>0.45000000006984919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67149.72</v>
      </c>
      <c r="D1283" s="2">
        <f>BILANCA!E279</f>
        <v>52465.93</v>
      </c>
      <c r="E1283" s="2">
        <v>0</v>
      </c>
      <c r="F1283" s="2">
        <v>0</v>
      </c>
      <c r="G1283" s="3">
        <f t="shared" si="48"/>
        <v>46978.271340000007</v>
      </c>
      <c r="H1283" s="3">
        <f t="shared" si="49"/>
        <v>0.34999999999854481</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47811.28</v>
      </c>
      <c r="D1284" s="2">
        <f>BILANCA!E280</f>
        <v>29235.89</v>
      </c>
      <c r="E1284" s="2">
        <v>0</v>
      </c>
      <c r="F1284" s="2">
        <v>0</v>
      </c>
      <c r="G1284" s="3">
        <f t="shared" si="48"/>
        <v>29121.558440000001</v>
      </c>
      <c r="H1284" s="3">
        <f t="shared" si="49"/>
        <v>0.38999999999941792</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191794.3</v>
      </c>
      <c r="D1285" s="2">
        <f>BILANCA!E281</f>
        <v>159693.6</v>
      </c>
      <c r="E1285" s="2">
        <v>0</v>
      </c>
      <c r="F1285" s="2">
        <v>0</v>
      </c>
      <c r="G1285" s="3">
        <f t="shared" si="48"/>
        <v>140574.91250000001</v>
      </c>
      <c r="H1285" s="3">
        <f t="shared" si="49"/>
        <v>0.6999999999825377</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6096.72</v>
      </c>
      <c r="D1286" s="2">
        <f>BILANCA!E282</f>
        <v>0</v>
      </c>
      <c r="E1286" s="2">
        <v>0</v>
      </c>
      <c r="F1286" s="2">
        <v>0</v>
      </c>
      <c r="G1286" s="3">
        <f t="shared" si="48"/>
        <v>1682.6947200000002</v>
      </c>
      <c r="H1286" s="3">
        <f t="shared" si="49"/>
        <v>0.27999999999974534</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148555.46</v>
      </c>
      <c r="D1287" s="2">
        <f>BILANCA!E283</f>
        <v>540586.87</v>
      </c>
      <c r="E1287" s="2">
        <v>0</v>
      </c>
      <c r="F1287" s="2">
        <v>0</v>
      </c>
      <c r="G1287" s="3">
        <f t="shared" si="48"/>
        <v>340634.98840000003</v>
      </c>
      <c r="H1287" s="3">
        <f t="shared" si="49"/>
        <v>0.58999999999650754</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289040.18</v>
      </c>
      <c r="D1289" s="2">
        <f>BILANCA!E285</f>
        <v>32706.6</v>
      </c>
      <c r="E1289" s="2">
        <v>0</v>
      </c>
      <c r="F1289" s="2">
        <v>0</v>
      </c>
      <c r="G1289" s="3">
        <f t="shared" si="48"/>
        <v>98892.493020000009</v>
      </c>
      <c r="H1289" s="3">
        <f t="shared" si="49"/>
        <v>0.57999999999447027</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2448663.2200000002</v>
      </c>
      <c r="D1290" s="2">
        <f>BILANCA!E286</f>
        <v>2426522.62</v>
      </c>
      <c r="E1290" s="2">
        <v>0</v>
      </c>
      <c r="F1290" s="2">
        <v>0</v>
      </c>
      <c r="G1290" s="3">
        <f t="shared" si="48"/>
        <v>2044478.3688000003</v>
      </c>
      <c r="H1290" s="3">
        <f t="shared" si="49"/>
        <v>0.60000000009313226</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695773.57</v>
      </c>
      <c r="D1291" s="2">
        <f>BILANCA!E287</f>
        <v>1655004.08</v>
      </c>
      <c r="E1291" s="2">
        <v>0</v>
      </c>
      <c r="F1291" s="2">
        <v>0</v>
      </c>
      <c r="G1291" s="3">
        <f t="shared" si="48"/>
        <v>1125624.66613</v>
      </c>
      <c r="H1291" s="3">
        <f t="shared" si="49"/>
        <v>0.51000000012572855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27878.6</v>
      </c>
      <c r="D1292" s="2">
        <f>BILANCA!E288</f>
        <v>10140.879999999999</v>
      </c>
      <c r="E1292" s="2">
        <v>0</v>
      </c>
      <c r="F1292" s="2">
        <v>0</v>
      </c>
      <c r="G1292" s="3">
        <f t="shared" si="48"/>
        <v>13581.221519999999</v>
      </c>
      <c r="H1292" s="3">
        <f t="shared" si="49"/>
        <v>0.52000000000225555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39445.47</v>
      </c>
      <c r="D1294" s="2">
        <f>BILANCA!E290</f>
        <v>54332.25</v>
      </c>
      <c r="E1294" s="2">
        <v>0</v>
      </c>
      <c r="F1294" s="2">
        <v>0</v>
      </c>
      <c r="G1294" s="3">
        <f t="shared" si="48"/>
        <v>42063.231479999995</v>
      </c>
      <c r="H1294" s="3">
        <f t="shared" si="49"/>
        <v>0.72000000000116415</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279487.08999999997</v>
      </c>
      <c r="D1295" s="2">
        <f>BILANCA!E291</f>
        <v>221270.84</v>
      </c>
      <c r="E1295" s="2">
        <v>0</v>
      </c>
      <c r="F1295" s="2">
        <v>0</v>
      </c>
      <c r="G1295" s="3">
        <f t="shared" si="38"/>
        <v>205778.19944999996</v>
      </c>
      <c r="H1295" s="3">
        <f t="shared" si="41"/>
        <v>0.24999999997089617</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260348.81</v>
      </c>
      <c r="D1296" s="2">
        <f>BILANCA!E292</f>
        <v>214901.6</v>
      </c>
      <c r="E1296" s="2">
        <v>0</v>
      </c>
      <c r="F1296" s="2">
        <v>0</v>
      </c>
      <c r="G1296" s="3">
        <f t="shared" ref="G1296:G1299" si="50">B1296/1000*C1296+B1296/500*D1296</f>
        <v>197383.47485999999</v>
      </c>
      <c r="H1296" s="3">
        <f t="shared" ref="H1296:H1299" si="51">ABS(C1296-ROUND(C1296,0))+ABS(D1296-ROUND(D1296,0))</f>
        <v>0.58999999999650754</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19138.28</v>
      </c>
      <c r="D1297" s="2">
        <f>BILANCA!E293</f>
        <v>6369.24</v>
      </c>
      <c r="E1297" s="2">
        <v>0</v>
      </c>
      <c r="F1297" s="2">
        <v>0</v>
      </c>
      <c r="G1297" s="3">
        <f t="shared" si="50"/>
        <v>9148.630119999998</v>
      </c>
      <c r="H1297" s="3">
        <f t="shared" si="51"/>
        <v>0.51999999999861757</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68519308.620000005</v>
      </c>
      <c r="D1301" s="2">
        <f>BILANCA!E297</f>
        <v>79989592.599999994</v>
      </c>
      <c r="E1301" s="2">
        <v>0</v>
      </c>
      <c r="F1301" s="2">
        <v>0</v>
      </c>
      <c r="G1301" s="3">
        <f t="shared" si="38"/>
        <v>66493061.701619998</v>
      </c>
      <c r="H1301" s="3">
        <f t="shared" si="41"/>
        <v>0.7800000011920929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68519308.620000005</v>
      </c>
      <c r="D1302" s="2">
        <f>BILANCA!E298</f>
        <v>79989592.599999994</v>
      </c>
      <c r="E1302" s="2">
        <v>0</v>
      </c>
      <c r="F1302" s="2">
        <v>0</v>
      </c>
      <c r="G1302" s="3">
        <f t="shared" si="38"/>
        <v>66721560.195439994</v>
      </c>
      <c r="H1302" s="3">
        <f t="shared" si="41"/>
        <v>0.7800000011920929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7918595.9500000002</v>
      </c>
      <c r="D1305" s="2">
        <f>BILANCA!E302</f>
        <v>9058759.4000000004</v>
      </c>
      <c r="E1305" s="2">
        <v>0</v>
      </c>
      <c r="F1305" s="2">
        <v>0</v>
      </c>
      <c r="G1305" s="3">
        <f t="shared" si="38"/>
        <v>7680653.8512500003</v>
      </c>
      <c r="H1305" s="3">
        <f t="shared" si="41"/>
        <v>0.45000000018626451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2559509.56</v>
      </c>
      <c r="D1306" s="2">
        <f>BILANCA!E303</f>
        <v>3027755.95</v>
      </c>
      <c r="E1306" s="2">
        <v>0</v>
      </c>
      <c r="F1306" s="2">
        <v>0</v>
      </c>
      <c r="G1306" s="3">
        <f t="shared" si="38"/>
        <v>2550046.3521600002</v>
      </c>
      <c r="H1306" s="3">
        <f t="shared" si="41"/>
        <v>0.48999999975785613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1989302.08</v>
      </c>
      <c r="D1307" s="2">
        <f>BILANCA!E304</f>
        <v>2693324.16</v>
      </c>
      <c r="E1307" s="2">
        <v>0</v>
      </c>
      <c r="F1307" s="2">
        <v>0</v>
      </c>
      <c r="G1307" s="3">
        <f>B1307/1000*C1307+B1307/500*D1307</f>
        <v>2190657.2688000002</v>
      </c>
      <c r="H1307" s="3">
        <f>ABS(C1307-ROUND(C1307,0))+ABS(D1307-ROUND(D1307,0))</f>
        <v>0.24000000022351742</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350370.58</v>
      </c>
      <c r="D1308" s="2">
        <f>BILANCA!E305</f>
        <v>365319</v>
      </c>
      <c r="E1308" s="2">
        <v>0</v>
      </c>
      <c r="F1308" s="2">
        <v>0</v>
      </c>
      <c r="G1308" s="3">
        <f t="shared" ref="G1308:G1581" si="52">B1308/1000*C1308+B1308/500*D1308</f>
        <v>322140.55683999998</v>
      </c>
      <c r="H1308" s="3">
        <f t="shared" si="41"/>
        <v>0.41999999998370185</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278610.02</v>
      </c>
      <c r="D1309" s="2">
        <f>BILANCA!E306</f>
        <v>210454.82</v>
      </c>
      <c r="E1309" s="2">
        <v>0</v>
      </c>
      <c r="F1309" s="2">
        <v>0</v>
      </c>
      <c r="G1309" s="3">
        <f t="shared" si="52"/>
        <v>209156.37834</v>
      </c>
      <c r="H1309" s="3">
        <f t="shared" si="41"/>
        <v>0.20000000001164153</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6750.31</v>
      </c>
      <c r="D1310" s="2">
        <f>BILANCA!E307</f>
        <v>3787.75</v>
      </c>
      <c r="E1310" s="2">
        <v>0</v>
      </c>
      <c r="F1310" s="2">
        <v>0</v>
      </c>
      <c r="G1310" s="3">
        <f>B1310/1000*C1310+B1310/500*D1310</f>
        <v>4297.7430000000004</v>
      </c>
      <c r="H1310" s="3">
        <f>ABS(C1310-ROUND(C1310,0))+ABS(D1310-ROUND(D1310,0))</f>
        <v>0.56000000000040018</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36083.370000000003</v>
      </c>
      <c r="D1311" s="2">
        <f>BILANCA!E308</f>
        <v>73195.5</v>
      </c>
      <c r="E1311" s="2">
        <v>0</v>
      </c>
      <c r="F1311" s="2">
        <v>0</v>
      </c>
      <c r="G1311" s="3">
        <f t="shared" si="52"/>
        <v>54924.785369999998</v>
      </c>
      <c r="H1311" s="3">
        <f t="shared" si="41"/>
        <v>0.87000000000261934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36739.480000000003</v>
      </c>
      <c r="D1312" s="2">
        <f>BILANCA!E309</f>
        <v>8589.94</v>
      </c>
      <c r="E1312" s="2">
        <v>0</v>
      </c>
      <c r="F1312" s="2">
        <v>0</v>
      </c>
      <c r="G1312" s="3">
        <f t="shared" si="52"/>
        <v>16283.646720000001</v>
      </c>
      <c r="H1312" s="3">
        <f t="shared" si="41"/>
        <v>0.5400000000026921</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198642.74</v>
      </c>
      <c r="D1314" s="2">
        <f>BILANCA!E311</f>
        <v>187975.7</v>
      </c>
      <c r="E1314" s="2">
        <v>0</v>
      </c>
      <c r="F1314" s="2">
        <v>0</v>
      </c>
      <c r="G1314" s="3">
        <f t="shared" si="52"/>
        <v>174676.61856</v>
      </c>
      <c r="H1314" s="3">
        <f t="shared" si="41"/>
        <v>0.55999999999767169</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393511.42</v>
      </c>
      <c r="D1339" s="2">
        <f>BILANCA!E336</f>
        <v>718680.22</v>
      </c>
      <c r="E1339" s="2">
        <v>0</v>
      </c>
      <c r="F1339" s="2">
        <v>0</v>
      </c>
      <c r="G1339" s="3">
        <f t="shared" si="52"/>
        <v>602356.84193999995</v>
      </c>
      <c r="H1339" s="3">
        <f t="shared" si="41"/>
        <v>0.63999999995576218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3129133.72</v>
      </c>
      <c r="D1340" s="2">
        <f>BILANCA!E337</f>
        <v>3110499.67</v>
      </c>
      <c r="E1340" s="2">
        <v>0</v>
      </c>
      <c r="F1340" s="2">
        <v>0</v>
      </c>
      <c r="G1340" s="3">
        <f t="shared" si="52"/>
        <v>3085543.9098</v>
      </c>
      <c r="H1340" s="3">
        <f t="shared" si="41"/>
        <v>0.60999999986961484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25836.59</v>
      </c>
      <c r="D1341" s="2">
        <f>BILANCA!E338</f>
        <v>89876.69</v>
      </c>
      <c r="E1341" s="2">
        <v>0</v>
      </c>
      <c r="F1341" s="2">
        <v>0</v>
      </c>
      <c r="G1341" s="3">
        <f t="shared" si="52"/>
        <v>68050.280070000008</v>
      </c>
      <c r="H1341" s="3">
        <f t="shared" si="41"/>
        <v>0.71999999999752617</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2716026.76</v>
      </c>
      <c r="D1342" s="2">
        <f>BILANCA!E339</f>
        <v>1342803.94</v>
      </c>
      <c r="E1342" s="2">
        <v>0</v>
      </c>
      <c r="F1342" s="2">
        <v>0</v>
      </c>
      <c r="G1342" s="3">
        <f t="shared" si="52"/>
        <v>1793342.7004800001</v>
      </c>
      <c r="H1342" s="3">
        <f t="shared" si="41"/>
        <v>0.30000000027939677</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10787712.189999999</v>
      </c>
      <c r="D1346" s="2">
        <f>BILANCA!E343</f>
        <v>16359000.08</v>
      </c>
      <c r="E1346" s="2">
        <v>0</v>
      </c>
      <c r="F1346" s="2">
        <v>0</v>
      </c>
      <c r="G1346" s="3">
        <f t="shared" si="52"/>
        <v>14617919.349600002</v>
      </c>
      <c r="H1346" s="3">
        <f t="shared" si="41"/>
        <v>0.26999999955296516</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39901.96</v>
      </c>
      <c r="D1347" s="2">
        <f>BILANCA!E344</f>
        <v>245783.37</v>
      </c>
      <c r="E1347" s="2">
        <v>0</v>
      </c>
      <c r="F1347" s="2">
        <v>0</v>
      </c>
      <c r="G1347" s="3">
        <f t="shared" si="52"/>
        <v>179104.95190000001</v>
      </c>
      <c r="H1347" s="3">
        <f t="shared" si="41"/>
        <v>0.4099999999962165</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42840.14</v>
      </c>
      <c r="D1368" s="2">
        <f>BILANCA!E365</f>
        <v>31253.31</v>
      </c>
      <c r="E1368" s="2">
        <v>0</v>
      </c>
      <c r="F1368" s="2">
        <v>0</v>
      </c>
      <c r="G1368" s="3">
        <f t="shared" si="57"/>
        <v>37714.140079999997</v>
      </c>
      <c r="H1368" s="3">
        <f t="shared" si="58"/>
        <v>0.4500000000007276</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45881.46</v>
      </c>
      <c r="D1370" s="2">
        <f>BILANCA!E367</f>
        <v>290588.84999999998</v>
      </c>
      <c r="E1370" s="2">
        <v>0</v>
      </c>
      <c r="F1370" s="2">
        <v>0</v>
      </c>
      <c r="G1370" s="3">
        <f t="shared" si="57"/>
        <v>225741.29759999999</v>
      </c>
      <c r="H1370" s="3">
        <f t="shared" si="58"/>
        <v>0.61000000002240995</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86079.19</v>
      </c>
      <c r="E1371" s="2">
        <v>0</v>
      </c>
      <c r="F1371" s="2">
        <v>0</v>
      </c>
      <c r="G1371" s="3">
        <f t="shared" si="57"/>
        <v>62149.175179999998</v>
      </c>
      <c r="H1371" s="3">
        <f t="shared" si="58"/>
        <v>0.19000000000232831</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144242.1</v>
      </c>
      <c r="E1373" s="2">
        <v>0</v>
      </c>
      <c r="F1373" s="2">
        <v>0</v>
      </c>
      <c r="G1373" s="3">
        <f t="shared" si="59"/>
        <v>104719.76459999999</v>
      </c>
      <c r="H1373" s="3">
        <f t="shared" si="60"/>
        <v>0.10000000000582077</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297198.17</v>
      </c>
      <c r="E1374" s="2">
        <v>0</v>
      </c>
      <c r="F1374" s="2">
        <v>0</v>
      </c>
      <c r="G1374" s="3">
        <f t="shared" si="59"/>
        <v>216360.26775999999</v>
      </c>
      <c r="H1374" s="3">
        <f t="shared" si="60"/>
        <v>0.16999999998370185</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2448.27</v>
      </c>
      <c r="E1382" s="2">
        <v>0</v>
      </c>
      <c r="F1382" s="2">
        <v>0</v>
      </c>
      <c r="G1382" s="3">
        <f t="shared" si="59"/>
        <v>1821.51288</v>
      </c>
      <c r="H1382" s="3">
        <f t="shared" si="60"/>
        <v>0.26999999999998181</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27450.19</v>
      </c>
      <c r="E1383" s="2">
        <v>0</v>
      </c>
      <c r="F1383" s="2">
        <v>0</v>
      </c>
      <c r="G1383" s="3">
        <f t="shared" si="59"/>
        <v>20477.84174</v>
      </c>
      <c r="H1383" s="3">
        <f t="shared" si="60"/>
        <v>0.18999999999869033</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3678</v>
      </c>
      <c r="E1385" s="2">
        <v>0</v>
      </c>
      <c r="F1385" s="2">
        <v>0</v>
      </c>
      <c r="G1385" s="3">
        <f t="shared" si="59"/>
        <v>2758.5</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357617.1</v>
      </c>
      <c r="E1387" s="2">
        <v>0</v>
      </c>
      <c r="F1387" s="2">
        <v>0</v>
      </c>
      <c r="G1387" s="3">
        <f t="shared" si="59"/>
        <v>269643.29339999997</v>
      </c>
      <c r="H1387" s="3">
        <f t="shared" si="60"/>
        <v>9.9999999976716936E-2</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1953625.38</v>
      </c>
      <c r="D1390" s="2">
        <f>BILANCA!E387</f>
        <v>1951190.58</v>
      </c>
      <c r="E1390" s="2">
        <v>0</v>
      </c>
      <c r="F1390" s="2">
        <v>0</v>
      </c>
      <c r="G1390" s="3">
        <f t="shared" ref="G1390:G1399" si="61">B1390/1000*C1390+B1390/500*D1390</f>
        <v>2225282.4852</v>
      </c>
      <c r="H1390" s="3">
        <f t="shared" ref="H1390:H1399" si="62">ABS(C1390-ROUND(C1390,0))+ABS(D1390-ROUND(D1390,0))</f>
        <v>0.79999999981373549</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40427380.280000001</v>
      </c>
      <c r="D1394" s="2">
        <f>BILANCA!E391</f>
        <v>48709769.950000003</v>
      </c>
      <c r="E1394" s="2">
        <v>0</v>
      </c>
      <c r="F1394" s="2">
        <v>0</v>
      </c>
      <c r="G1394" s="3">
        <f t="shared" si="61"/>
        <v>52933217.349120006</v>
      </c>
      <c r="H1394" s="3">
        <f t="shared" si="62"/>
        <v>0.32999999821186066</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1563156.51</v>
      </c>
      <c r="D1395" s="2">
        <f>BILANCA!E392</f>
        <v>2063056.2</v>
      </c>
      <c r="E1395" s="2">
        <v>0</v>
      </c>
      <c r="F1395" s="2">
        <v>0</v>
      </c>
      <c r="G1395" s="3">
        <f t="shared" si="61"/>
        <v>2190368.5303500001</v>
      </c>
      <c r="H1395" s="3">
        <f t="shared" si="62"/>
        <v>0.68999999994412065</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8701160.6799999997</v>
      </c>
      <c r="D1396" s="2">
        <f>BILANCA!E393</f>
        <v>9793229.0700000003</v>
      </c>
      <c r="E1396" s="2">
        <v>0</v>
      </c>
      <c r="F1396" s="2">
        <v>0</v>
      </c>
      <c r="G1396" s="3">
        <f t="shared" si="61"/>
        <v>10919020.86452</v>
      </c>
      <c r="H1396" s="3">
        <f t="shared" si="62"/>
        <v>0.39000000059604645</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2760136.88</v>
      </c>
      <c r="E1399" s="2">
        <v>0</v>
      </c>
      <c r="F1399" s="2">
        <v>0</v>
      </c>
      <c r="G1399" s="3">
        <f t="shared" si="61"/>
        <v>2147386.4926399998</v>
      </c>
      <c r="H1399" s="3">
        <f t="shared" si="62"/>
        <v>0.12000000011175871</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15873985.77</v>
      </c>
      <c r="D1400" s="14">
        <f>BILANCA!E397</f>
        <v>14712209.92</v>
      </c>
      <c r="E1400" s="14">
        <v>0</v>
      </c>
      <c r="F1400" s="14">
        <v>0</v>
      </c>
      <c r="G1400" s="15">
        <f t="shared" si="52"/>
        <v>17666378.187899999</v>
      </c>
      <c r="H1400" s="15">
        <f t="shared" si="41"/>
        <v>0.31000000052154064</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4494761.2399999993</v>
      </c>
      <c r="D1401" s="7">
        <f>'RAS-funkcijski'!E5</f>
        <v>6280906.9700000007</v>
      </c>
      <c r="E1401" s="7">
        <v>0</v>
      </c>
      <c r="F1401" s="7">
        <v>0</v>
      </c>
      <c r="G1401" s="8">
        <f t="shared" si="52"/>
        <v>17056.57518</v>
      </c>
      <c r="H1401" s="8">
        <f t="shared" si="41"/>
        <v>0.26999999862164259</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275054.96999999997</v>
      </c>
      <c r="D1402" s="2">
        <f>'RAS-funkcijski'!E6</f>
        <v>346867.77</v>
      </c>
      <c r="E1402" s="2">
        <v>0</v>
      </c>
      <c r="F1402" s="2">
        <v>0</v>
      </c>
      <c r="G1402" s="3">
        <f t="shared" si="52"/>
        <v>1937.5810200000001</v>
      </c>
      <c r="H1402" s="3">
        <f t="shared" si="41"/>
        <v>0.26000000000931323</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88534.87</v>
      </c>
      <c r="D1403" s="2">
        <f>'RAS-funkcijski'!E7</f>
        <v>138094.44</v>
      </c>
      <c r="E1403" s="2">
        <v>0</v>
      </c>
      <c r="F1403" s="2">
        <v>0</v>
      </c>
      <c r="G1403" s="3">
        <f t="shared" si="52"/>
        <v>1094.1712499999999</v>
      </c>
      <c r="H1403" s="3">
        <f t="shared" si="41"/>
        <v>0.57000000000698492</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186520.1</v>
      </c>
      <c r="D1404" s="2">
        <f>'RAS-funkcijski'!E8</f>
        <v>208773.33</v>
      </c>
      <c r="E1404" s="2">
        <v>0</v>
      </c>
      <c r="F1404" s="2">
        <v>0</v>
      </c>
      <c r="G1404" s="3">
        <f t="shared" si="52"/>
        <v>2416.2670399999997</v>
      </c>
      <c r="H1404" s="3">
        <f t="shared" si="41"/>
        <v>0.42999999999301508</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3067926.34</v>
      </c>
      <c r="D1409" s="2">
        <f>'RAS-funkcijski'!E13</f>
        <v>4646945.7</v>
      </c>
      <c r="E1409" s="2">
        <v>0</v>
      </c>
      <c r="F1409" s="2">
        <v>0</v>
      </c>
      <c r="G1409" s="3">
        <f t="shared" si="52"/>
        <v>111256.35965999999</v>
      </c>
      <c r="H1409" s="3">
        <f t="shared" si="41"/>
        <v>0.63999999966472387</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2480203.08</v>
      </c>
      <c r="D1410" s="2">
        <f>'RAS-funkcijski'!E14</f>
        <v>2538532.04</v>
      </c>
      <c r="E1410" s="2">
        <v>0</v>
      </c>
      <c r="F1410" s="2">
        <v>0</v>
      </c>
      <c r="G1410" s="3">
        <f t="shared" si="52"/>
        <v>75572.671600000001</v>
      </c>
      <c r="H1410" s="3">
        <f t="shared" si="41"/>
        <v>0.12000000011175871</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587723.26</v>
      </c>
      <c r="D1412" s="2">
        <f>'RAS-funkcijski'!E16</f>
        <v>2108413.66</v>
      </c>
      <c r="E1412" s="2">
        <v>0</v>
      </c>
      <c r="F1412" s="2">
        <v>0</v>
      </c>
      <c r="G1412" s="3">
        <f t="shared" si="52"/>
        <v>57654.606960000005</v>
      </c>
      <c r="H1412" s="3">
        <f t="shared" si="41"/>
        <v>0.59999999986030161</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108281.37</v>
      </c>
      <c r="D1414" s="2">
        <f>'RAS-funkcijski'!E18</f>
        <v>98605.64</v>
      </c>
      <c r="E1414" s="2">
        <v>0</v>
      </c>
      <c r="F1414" s="2">
        <v>0</v>
      </c>
      <c r="G1414" s="3">
        <f t="shared" si="52"/>
        <v>4276.8971000000001</v>
      </c>
      <c r="H1414" s="3">
        <f t="shared" si="41"/>
        <v>0.72999999999592546</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931721.38</v>
      </c>
      <c r="D1415" s="2">
        <f>'RAS-funkcijski'!E19</f>
        <v>907460.88</v>
      </c>
      <c r="E1415" s="2">
        <v>0</v>
      </c>
      <c r="F1415" s="2">
        <v>0</v>
      </c>
      <c r="G1415" s="3">
        <f t="shared" si="52"/>
        <v>41199.647100000002</v>
      </c>
      <c r="H1415" s="3">
        <f t="shared" si="41"/>
        <v>0.5</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111777.18</v>
      </c>
      <c r="D1416" s="2">
        <f>'RAS-funkcijski'!E20</f>
        <v>281026.98</v>
      </c>
      <c r="E1416" s="2">
        <v>0</v>
      </c>
      <c r="F1416" s="2">
        <v>0</v>
      </c>
      <c r="G1416" s="3">
        <f t="shared" si="52"/>
        <v>10781.29824</v>
      </c>
      <c r="H1416" s="3">
        <f t="shared" si="41"/>
        <v>0.20000000001164153</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1889491.0099999998</v>
      </c>
      <c r="D1424" s="2">
        <f>'RAS-funkcijski'!E28</f>
        <v>2332093.63</v>
      </c>
      <c r="E1424" s="2">
        <v>0</v>
      </c>
      <c r="F1424" s="2">
        <v>0</v>
      </c>
      <c r="G1424" s="3">
        <f t="shared" si="52"/>
        <v>157288.27847999998</v>
      </c>
      <c r="H1424" s="3">
        <f t="shared" si="41"/>
        <v>0.37999999988824129</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38523</v>
      </c>
      <c r="D1425" s="2">
        <f>'RAS-funkcijski'!E29</f>
        <v>13984.06</v>
      </c>
      <c r="E1425" s="2">
        <v>0</v>
      </c>
      <c r="F1425" s="2">
        <v>0</v>
      </c>
      <c r="G1425" s="3">
        <f t="shared" si="52"/>
        <v>1662.278</v>
      </c>
      <c r="H1425" s="3">
        <f t="shared" si="41"/>
        <v>5.9999999999490683E-2</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1842562.38</v>
      </c>
      <c r="D1426" s="2">
        <f>'RAS-funkcijski'!E30</f>
        <v>2110328.94</v>
      </c>
      <c r="E1426" s="2">
        <v>0</v>
      </c>
      <c r="F1426" s="2">
        <v>0</v>
      </c>
      <c r="G1426" s="3">
        <f t="shared" si="52"/>
        <v>157643.72675999999</v>
      </c>
      <c r="H1426" s="3">
        <f t="shared" si="41"/>
        <v>0.43999999994412065</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8405.6299999999992</v>
      </c>
      <c r="D1430" s="2">
        <f>'RAS-funkcijski'!E34</f>
        <v>207780.63</v>
      </c>
      <c r="E1430" s="2">
        <v>0</v>
      </c>
      <c r="F1430" s="2">
        <v>0</v>
      </c>
      <c r="G1430" s="3">
        <f t="shared" si="52"/>
        <v>12719.0067</v>
      </c>
      <c r="H1430" s="3">
        <f t="shared" si="41"/>
        <v>0.73999999999614374</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3780696.5</v>
      </c>
      <c r="D1431" s="2">
        <f>'RAS-funkcijski'!E35</f>
        <v>4930261.8</v>
      </c>
      <c r="E1431" s="2">
        <v>0</v>
      </c>
      <c r="F1431" s="2">
        <v>0</v>
      </c>
      <c r="G1431" s="3">
        <f t="shared" si="52"/>
        <v>422877.82309999998</v>
      </c>
      <c r="H1431" s="3">
        <f t="shared" si="41"/>
        <v>0.70000000018626451</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95081.7</v>
      </c>
      <c r="D1432" s="2">
        <f>'RAS-funkcijski'!E36</f>
        <v>93410.71</v>
      </c>
      <c r="E1432" s="2">
        <v>0</v>
      </c>
      <c r="F1432" s="2">
        <v>0</v>
      </c>
      <c r="G1432" s="3">
        <f t="shared" si="52"/>
        <v>9020.89984</v>
      </c>
      <c r="H1432" s="3">
        <f t="shared" si="41"/>
        <v>0.58999999999650754</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95081.7</v>
      </c>
      <c r="D1433" s="2">
        <f>'RAS-funkcijski'!E37</f>
        <v>93410.71</v>
      </c>
      <c r="E1433" s="2">
        <v>0</v>
      </c>
      <c r="F1433" s="2">
        <v>0</v>
      </c>
      <c r="G1433" s="3">
        <f t="shared" si="52"/>
        <v>9302.8029600000009</v>
      </c>
      <c r="H1433" s="3">
        <f t="shared" si="41"/>
        <v>0.58999999999650754</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81092.41</v>
      </c>
      <c r="D1435" s="2">
        <f>'RAS-funkcijski'!E39</f>
        <v>71272.13</v>
      </c>
      <c r="E1435" s="2">
        <v>0</v>
      </c>
      <c r="F1435" s="2">
        <v>0</v>
      </c>
      <c r="G1435" s="3">
        <f t="shared" si="52"/>
        <v>7827.2834500000008</v>
      </c>
      <c r="H1435" s="3">
        <f t="shared" si="41"/>
        <v>0.54000000000814907</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69086.52</v>
      </c>
      <c r="D1436" s="2">
        <f>'RAS-funkcijski'!E40</f>
        <v>59754.26</v>
      </c>
      <c r="E1436" s="2">
        <v>0</v>
      </c>
      <c r="F1436" s="2">
        <v>0</v>
      </c>
      <c r="G1436" s="3">
        <f t="shared" si="52"/>
        <v>6789.4214400000001</v>
      </c>
      <c r="H1436" s="3">
        <f t="shared" si="41"/>
        <v>0.73999999999796273</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12005.89</v>
      </c>
      <c r="D1438" s="2">
        <f>'RAS-funkcijski'!E42</f>
        <v>11517.87</v>
      </c>
      <c r="E1438" s="2">
        <v>0</v>
      </c>
      <c r="F1438" s="2">
        <v>0</v>
      </c>
      <c r="G1438" s="3">
        <f t="shared" si="52"/>
        <v>1331.58194</v>
      </c>
      <c r="H1438" s="3">
        <f t="shared" si="41"/>
        <v>0.23999999999978172</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3572541.14</v>
      </c>
      <c r="D1450" s="2">
        <f>'RAS-funkcijski'!E54</f>
        <v>4737112.18</v>
      </c>
      <c r="E1450" s="2">
        <v>0</v>
      </c>
      <c r="F1450" s="2">
        <v>0</v>
      </c>
      <c r="G1450" s="3">
        <f t="shared" si="52"/>
        <v>652338.27500000002</v>
      </c>
      <c r="H1450" s="3">
        <f t="shared" si="63"/>
        <v>0.31999999983236194</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3572541.14</v>
      </c>
      <c r="D1451" s="2">
        <f>'RAS-funkcijski'!E55</f>
        <v>4737112.18</v>
      </c>
      <c r="E1451" s="2">
        <v>0</v>
      </c>
      <c r="F1451" s="2">
        <v>0</v>
      </c>
      <c r="G1451" s="3">
        <f t="shared" si="52"/>
        <v>665385.04049999989</v>
      </c>
      <c r="H1451" s="3">
        <f t="shared" si="63"/>
        <v>0.31999999983236194</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31981.25</v>
      </c>
      <c r="D1470" s="2">
        <f>'RAS-funkcijski'!E74</f>
        <v>28466.78</v>
      </c>
      <c r="E1470" s="2">
        <v>0</v>
      </c>
      <c r="F1470" s="2">
        <v>0</v>
      </c>
      <c r="G1470" s="3">
        <f t="shared" si="52"/>
        <v>6224.0367000000006</v>
      </c>
      <c r="H1470" s="3">
        <f t="shared" si="63"/>
        <v>0.47000000000116415</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1676244.3800000001</v>
      </c>
      <c r="D1471" s="2">
        <f>'RAS-funkcijski'!E75</f>
        <v>1597568.6900000002</v>
      </c>
      <c r="E1471" s="2">
        <v>0</v>
      </c>
      <c r="F1471" s="2">
        <v>0</v>
      </c>
      <c r="G1471" s="3">
        <f t="shared" si="52"/>
        <v>345868.10496000003</v>
      </c>
      <c r="H1471" s="3">
        <f t="shared" si="63"/>
        <v>0.68999999994412065</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850877.46</v>
      </c>
      <c r="D1472" s="2">
        <f>'RAS-funkcijski'!E76</f>
        <v>874506.56</v>
      </c>
      <c r="E1472" s="2">
        <v>0</v>
      </c>
      <c r="F1472" s="2">
        <v>0</v>
      </c>
      <c r="G1472" s="3">
        <f t="shared" si="52"/>
        <v>187192.12176000001</v>
      </c>
      <c r="H1472" s="3">
        <f t="shared" si="63"/>
        <v>0.89999999990686774</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350085.33</v>
      </c>
      <c r="D1473" s="2">
        <f>'RAS-funkcijski'!E77</f>
        <v>361254.58</v>
      </c>
      <c r="E1473" s="2">
        <v>0</v>
      </c>
      <c r="F1473" s="2">
        <v>0</v>
      </c>
      <c r="G1473" s="3">
        <f t="shared" si="52"/>
        <v>78299.39777000001</v>
      </c>
      <c r="H1473" s="3">
        <f t="shared" si="63"/>
        <v>0.75</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42785.599999999999</v>
      </c>
      <c r="D1474" s="2">
        <f>'RAS-funkcijski'!E78</f>
        <v>24533.040000000001</v>
      </c>
      <c r="E1474" s="2">
        <v>0</v>
      </c>
      <c r="F1474" s="2">
        <v>0</v>
      </c>
      <c r="G1474" s="3">
        <f t="shared" si="52"/>
        <v>6797.0243200000004</v>
      </c>
      <c r="H1474" s="3">
        <f t="shared" si="63"/>
        <v>0.44000000000232831</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206008.75</v>
      </c>
      <c r="D1475" s="2">
        <f>'RAS-funkcijski'!E79</f>
        <v>58019.54</v>
      </c>
      <c r="E1475" s="2">
        <v>0</v>
      </c>
      <c r="F1475" s="2">
        <v>0</v>
      </c>
      <c r="G1475" s="3">
        <f t="shared" si="52"/>
        <v>24153.58725</v>
      </c>
      <c r="H1475" s="3">
        <f t="shared" si="63"/>
        <v>0.70999999999912689</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226487.24</v>
      </c>
      <c r="D1477" s="2">
        <f>'RAS-funkcijski'!E81</f>
        <v>279254.96999999997</v>
      </c>
      <c r="E1477" s="2">
        <v>0</v>
      </c>
      <c r="F1477" s="2">
        <v>0</v>
      </c>
      <c r="G1477" s="3">
        <f t="shared" si="52"/>
        <v>60444.782859999992</v>
      </c>
      <c r="H1477" s="3">
        <f t="shared" si="63"/>
        <v>0.27000000001862645</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5132805.59</v>
      </c>
      <c r="D1478" s="2">
        <f>'RAS-funkcijski'!E82</f>
        <v>4071545.8900000006</v>
      </c>
      <c r="E1478" s="2">
        <v>0</v>
      </c>
      <c r="F1478" s="2">
        <v>0</v>
      </c>
      <c r="G1478" s="3">
        <f t="shared" si="52"/>
        <v>1035519.99486</v>
      </c>
      <c r="H1478" s="3">
        <f t="shared" si="63"/>
        <v>0.51999999955296516</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59895.37</v>
      </c>
      <c r="D1479" s="2">
        <f>'RAS-funkcijski'!E83</f>
        <v>87147.1</v>
      </c>
      <c r="E1479" s="2">
        <v>0</v>
      </c>
      <c r="F1479" s="2">
        <v>0</v>
      </c>
      <c r="G1479" s="3">
        <f t="shared" si="52"/>
        <v>18500.976030000002</v>
      </c>
      <c r="H1479" s="3">
        <f t="shared" si="63"/>
        <v>0.47000000000844011</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3162237.29</v>
      </c>
      <c r="D1480" s="2">
        <f>'RAS-funkcijski'!E84</f>
        <v>2614562.89</v>
      </c>
      <c r="E1480" s="2">
        <v>0</v>
      </c>
      <c r="F1480" s="2">
        <v>0</v>
      </c>
      <c r="G1480" s="3">
        <f t="shared" si="52"/>
        <v>671309.04560000007</v>
      </c>
      <c r="H1480" s="3">
        <f t="shared" si="63"/>
        <v>0.39999999990686774</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1821484.85</v>
      </c>
      <c r="D1482" s="2">
        <f>'RAS-funkcijski'!E86</f>
        <v>1284610.99</v>
      </c>
      <c r="E1482" s="2">
        <v>0</v>
      </c>
      <c r="F1482" s="2">
        <v>0</v>
      </c>
      <c r="G1482" s="3">
        <f t="shared" si="52"/>
        <v>360037.96006000001</v>
      </c>
      <c r="H1482" s="3">
        <f t="shared" si="63"/>
        <v>0.15999999991618097</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89188.08</v>
      </c>
      <c r="D1484" s="2">
        <f>'RAS-funkcijski'!E88</f>
        <v>85224.91</v>
      </c>
      <c r="E1484" s="2">
        <v>0</v>
      </c>
      <c r="F1484" s="2">
        <v>0</v>
      </c>
      <c r="G1484" s="3">
        <f t="shared" si="52"/>
        <v>21809.583600000002</v>
      </c>
      <c r="H1484" s="3">
        <f t="shared" si="63"/>
        <v>0.16999999999825377</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313167.58</v>
      </c>
      <c r="D1485" s="2">
        <f>'RAS-funkcijski'!E89</f>
        <v>318561.23000000004</v>
      </c>
      <c r="E1485" s="2">
        <v>0</v>
      </c>
      <c r="F1485" s="2">
        <v>0</v>
      </c>
      <c r="G1485" s="3">
        <f t="shared" si="52"/>
        <v>80774.65340000001</v>
      </c>
      <c r="H1485" s="3">
        <f t="shared" si="63"/>
        <v>0.65000000002328306</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2621.4</v>
      </c>
      <c r="D1501" s="2">
        <f>'RAS-funkcijski'!E105</f>
        <v>20726.84</v>
      </c>
      <c r="E1501" s="2">
        <v>0</v>
      </c>
      <c r="F1501" s="2">
        <v>0</v>
      </c>
      <c r="G1501" s="3">
        <f t="shared" si="52"/>
        <v>4451.5830800000003</v>
      </c>
      <c r="H1501" s="3">
        <f t="shared" si="63"/>
        <v>0.55999999999994543</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310546.18</v>
      </c>
      <c r="D1502" s="2">
        <f>'RAS-funkcijski'!E106</f>
        <v>297834.39</v>
      </c>
      <c r="E1502" s="2">
        <v>0</v>
      </c>
      <c r="F1502" s="2">
        <v>0</v>
      </c>
      <c r="G1502" s="3">
        <f t="shared" si="52"/>
        <v>92433.925919999994</v>
      </c>
      <c r="H1502" s="3">
        <f t="shared" si="63"/>
        <v>0.57000000000698492</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5882976.6200000001</v>
      </c>
      <c r="D1503" s="2">
        <f>'RAS-funkcijski'!E107</f>
        <v>5841532.7899999991</v>
      </c>
      <c r="E1503" s="2">
        <v>0</v>
      </c>
      <c r="F1503" s="2">
        <v>0</v>
      </c>
      <c r="G1503" s="3">
        <f t="shared" si="52"/>
        <v>1809302.3465999998</v>
      </c>
      <c r="H1503" s="3">
        <f t="shared" si="63"/>
        <v>0.59000000078231096</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2952817.39</v>
      </c>
      <c r="D1504" s="2">
        <f>'RAS-funkcijski'!E108</f>
        <v>3054635.32</v>
      </c>
      <c r="E1504" s="2">
        <v>0</v>
      </c>
      <c r="F1504" s="2">
        <v>0</v>
      </c>
      <c r="G1504" s="3">
        <f t="shared" si="52"/>
        <v>942457.15511999989</v>
      </c>
      <c r="H1504" s="3">
        <f t="shared" si="63"/>
        <v>0.7099999999627471</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2300812.86</v>
      </c>
      <c r="D1505" s="2">
        <f>'RAS-funkcijski'!E109</f>
        <v>2315780.7999999998</v>
      </c>
      <c r="E1505" s="2">
        <v>0</v>
      </c>
      <c r="F1505" s="2">
        <v>0</v>
      </c>
      <c r="G1505" s="3">
        <f t="shared" si="52"/>
        <v>727899.31829999993</v>
      </c>
      <c r="H1505" s="3">
        <f t="shared" si="63"/>
        <v>0.34000000031664968</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3720</v>
      </c>
      <c r="D1507" s="2">
        <f>'RAS-funkcijski'!E111</f>
        <v>3720</v>
      </c>
      <c r="E1507" s="2">
        <v>0</v>
      </c>
      <c r="F1507" s="2">
        <v>0</v>
      </c>
      <c r="G1507" s="3">
        <f t="shared" si="52"/>
        <v>1194.1200000000001</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201557.2</v>
      </c>
      <c r="D1508" s="2">
        <f>'RAS-funkcijski'!E112</f>
        <v>32288.84</v>
      </c>
      <c r="E1508" s="2">
        <v>0</v>
      </c>
      <c r="F1508" s="2">
        <v>0</v>
      </c>
      <c r="G1508" s="3">
        <f t="shared" si="52"/>
        <v>28742.567040000002</v>
      </c>
      <c r="H1508" s="3">
        <f t="shared" si="63"/>
        <v>0.36000000001149601</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424069.17</v>
      </c>
      <c r="D1509" s="2">
        <f>'RAS-funkcijski'!E113</f>
        <v>435107.83</v>
      </c>
      <c r="E1509" s="2">
        <v>0</v>
      </c>
      <c r="F1509" s="2">
        <v>0</v>
      </c>
      <c r="G1509" s="3">
        <f t="shared" si="52"/>
        <v>141077.04647</v>
      </c>
      <c r="H1509" s="3">
        <f t="shared" si="63"/>
        <v>0.33999999996740371</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21514760.930000003</v>
      </c>
      <c r="D1510" s="2">
        <f>'RAS-funkcijski'!E114</f>
        <v>24988624.050000001</v>
      </c>
      <c r="E1510" s="2">
        <v>0</v>
      </c>
      <c r="F1510" s="2">
        <v>0</v>
      </c>
      <c r="G1510" s="3">
        <f t="shared" si="52"/>
        <v>7864120.9933000002</v>
      </c>
      <c r="H1510" s="3">
        <f t="shared" si="63"/>
        <v>0.11999999731779099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21188263.310000002</v>
      </c>
      <c r="D1511" s="2">
        <f>'RAS-funkcijski'!E115</f>
        <v>24647558.539999999</v>
      </c>
      <c r="E1511" s="2">
        <v>0</v>
      </c>
      <c r="F1511" s="2">
        <v>0</v>
      </c>
      <c r="G1511" s="3">
        <f t="shared" si="52"/>
        <v>7823655.2232900001</v>
      </c>
      <c r="H1511" s="3">
        <f t="shared" si="63"/>
        <v>0.77000000327825546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11832268.73</v>
      </c>
      <c r="D1512" s="2">
        <f>'RAS-funkcijski'!E116</f>
        <v>13960240.119999999</v>
      </c>
      <c r="E1512" s="2">
        <v>0</v>
      </c>
      <c r="F1512" s="2">
        <v>0</v>
      </c>
      <c r="G1512" s="3">
        <f t="shared" si="52"/>
        <v>4452307.8846399998</v>
      </c>
      <c r="H1512" s="3">
        <f t="shared" si="63"/>
        <v>0.3899999987334013</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9355994.5800000001</v>
      </c>
      <c r="D1513" s="2">
        <f>'RAS-funkcijski'!E117</f>
        <v>10687318.42</v>
      </c>
      <c r="E1513" s="2">
        <v>0</v>
      </c>
      <c r="F1513" s="2">
        <v>0</v>
      </c>
      <c r="G1513" s="3">
        <f t="shared" si="52"/>
        <v>3472561.3504599999</v>
      </c>
      <c r="H1513" s="3">
        <f t="shared" si="63"/>
        <v>0.83999999985098839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159670.44</v>
      </c>
      <c r="D1514" s="2">
        <f>'RAS-funkcijski'!E118</f>
        <v>182533.37</v>
      </c>
      <c r="E1514" s="2">
        <v>0</v>
      </c>
      <c r="F1514" s="2">
        <v>0</v>
      </c>
      <c r="G1514" s="3">
        <f t="shared" si="52"/>
        <v>59820.038520000002</v>
      </c>
      <c r="H1514" s="3">
        <f t="shared" si="63"/>
        <v>0.80999999999767169</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159670.44</v>
      </c>
      <c r="D1516" s="2">
        <f>'RAS-funkcijski'!E120</f>
        <v>182533.37</v>
      </c>
      <c r="E1516" s="2">
        <v>0</v>
      </c>
      <c r="F1516" s="2">
        <v>0</v>
      </c>
      <c r="G1516" s="3">
        <f t="shared" si="52"/>
        <v>60869.512880000002</v>
      </c>
      <c r="H1516" s="3">
        <f t="shared" si="63"/>
        <v>0.80999999999767169</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95906</v>
      </c>
      <c r="D1518" s="2">
        <f>'RAS-funkcijski'!E122</f>
        <v>101022</v>
      </c>
      <c r="E1518" s="2">
        <v>0</v>
      </c>
      <c r="F1518" s="2">
        <v>0</v>
      </c>
      <c r="G1518" s="3">
        <f t="shared" si="52"/>
        <v>35158.1</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95906</v>
      </c>
      <c r="D1520" s="2">
        <f>'RAS-funkcijski'!E124</f>
        <v>101022</v>
      </c>
      <c r="E1520" s="2">
        <v>0</v>
      </c>
      <c r="F1520" s="2">
        <v>0</v>
      </c>
      <c r="G1520" s="3">
        <f t="shared" si="52"/>
        <v>35754</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23850.48</v>
      </c>
      <c r="D1521" s="2">
        <f>'RAS-funkcijski'!E125</f>
        <v>10439.44</v>
      </c>
      <c r="E1521" s="2">
        <v>0</v>
      </c>
      <c r="F1521" s="2">
        <v>0</v>
      </c>
      <c r="G1521" s="3">
        <f t="shared" si="52"/>
        <v>5412.2525599999999</v>
      </c>
      <c r="H1521" s="3">
        <f t="shared" si="63"/>
        <v>0.92000000000007276</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47070.7</v>
      </c>
      <c r="D1523" s="2">
        <f>'RAS-funkcijski'!E127</f>
        <v>47070.7</v>
      </c>
      <c r="E1523" s="2">
        <v>0</v>
      </c>
      <c r="F1523" s="2">
        <v>0</v>
      </c>
      <c r="G1523" s="3">
        <f t="shared" si="52"/>
        <v>17369.088299999996</v>
      </c>
      <c r="H1523" s="3">
        <f t="shared" si="63"/>
        <v>0.60000000000582077</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2331704.94</v>
      </c>
      <c r="D1525" s="2">
        <f>'RAS-funkcijski'!E129</f>
        <v>2929044.5300000003</v>
      </c>
      <c r="E1525" s="2">
        <v>0</v>
      </c>
      <c r="F1525" s="2">
        <v>0</v>
      </c>
      <c r="G1525" s="3">
        <f t="shared" si="52"/>
        <v>1023724.25</v>
      </c>
      <c r="H1525" s="3">
        <f t="shared" si="63"/>
        <v>0.52999999979510903</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1249463.8899999999</v>
      </c>
      <c r="D1529" s="2">
        <f>'RAS-funkcijski'!E133</f>
        <v>1552677.58</v>
      </c>
      <c r="E1529" s="2">
        <v>0</v>
      </c>
      <c r="F1529" s="2">
        <v>0</v>
      </c>
      <c r="G1529" s="3">
        <f t="shared" si="52"/>
        <v>561771.65745000006</v>
      </c>
      <c r="H1529" s="3">
        <f t="shared" si="63"/>
        <v>0.53000000002793968</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435948.94</v>
      </c>
      <c r="D1531" s="2">
        <f>'RAS-funkcijski'!E135</f>
        <v>470266.9</v>
      </c>
      <c r="E1531" s="2">
        <v>0</v>
      </c>
      <c r="F1531" s="2">
        <v>0</v>
      </c>
      <c r="G1531" s="3">
        <f t="shared" si="52"/>
        <v>180319.23894000001</v>
      </c>
      <c r="H1531" s="3">
        <f t="shared" si="63"/>
        <v>0.15999999997438863</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81660.100000000006</v>
      </c>
      <c r="D1533" s="2">
        <f>'RAS-funkcijski'!E137</f>
        <v>90539.04</v>
      </c>
      <c r="E1533" s="2">
        <v>0</v>
      </c>
      <c r="F1533" s="2">
        <v>0</v>
      </c>
      <c r="G1533" s="3">
        <f t="shared" si="52"/>
        <v>34944.177940000001</v>
      </c>
      <c r="H1533" s="3">
        <f t="shared" si="63"/>
        <v>0.13999999999941792</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226984.68</v>
      </c>
      <c r="D1534" s="2">
        <f>'RAS-funkcijski'!E138</f>
        <v>441727.94</v>
      </c>
      <c r="E1534" s="2">
        <v>0</v>
      </c>
      <c r="F1534" s="2">
        <v>0</v>
      </c>
      <c r="G1534" s="3">
        <f t="shared" si="52"/>
        <v>148799.03504000002</v>
      </c>
      <c r="H1534" s="3">
        <f t="shared" si="63"/>
        <v>0.38000000000465661</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2985.03</v>
      </c>
      <c r="D1535" s="2">
        <f>'RAS-funkcijski'!E139</f>
        <v>2705.28</v>
      </c>
      <c r="E1535" s="2">
        <v>0</v>
      </c>
      <c r="F1535" s="2">
        <v>0</v>
      </c>
      <c r="G1535" s="3">
        <f t="shared" si="52"/>
        <v>1133.4046500000002</v>
      </c>
      <c r="H1535" s="3">
        <f t="shared" si="63"/>
        <v>0.31000000000040018</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334662.3</v>
      </c>
      <c r="D1536" s="2">
        <f>'RAS-funkcijski'!E140</f>
        <v>371127.79</v>
      </c>
      <c r="E1536" s="2">
        <v>0</v>
      </c>
      <c r="F1536" s="2">
        <v>0</v>
      </c>
      <c r="G1536" s="3">
        <f t="shared" si="52"/>
        <v>146460.83168</v>
      </c>
      <c r="H1536" s="3">
        <f t="shared" si="63"/>
        <v>0.51000000000931323</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47016608.789999999</v>
      </c>
      <c r="D1537" s="14">
        <f>'RAS-funkcijski'!E141</f>
        <v>53290139.580000006</v>
      </c>
      <c r="E1537" s="14">
        <v>0</v>
      </c>
      <c r="F1537" s="14">
        <v>0</v>
      </c>
      <c r="G1537" s="15">
        <f t="shared" si="52"/>
        <v>21042773.649150003</v>
      </c>
      <c r="H1537" s="15">
        <f t="shared" si="63"/>
        <v>0.62999999523162842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403094.78</v>
      </c>
      <c r="D1538" s="7">
        <f>'P-VRIO'!E5</f>
        <v>4310847.5599999996</v>
      </c>
      <c r="E1538" s="7">
        <v>0</v>
      </c>
      <c r="F1538" s="7">
        <v>0</v>
      </c>
      <c r="G1538" s="8">
        <f t="shared" si="52"/>
        <v>9024.7898999999979</v>
      </c>
      <c r="H1538" s="8">
        <f t="shared" si="63"/>
        <v>0.66000000038184226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281218.8</v>
      </c>
      <c r="D1539" s="2">
        <f>'P-VRIO'!E6</f>
        <v>4044799.27</v>
      </c>
      <c r="E1539" s="2">
        <v>0</v>
      </c>
      <c r="F1539" s="2">
        <v>0</v>
      </c>
      <c r="G1539" s="3">
        <f t="shared" si="52"/>
        <v>16741.634679999999</v>
      </c>
      <c r="H1539" s="3">
        <f t="shared" si="63"/>
        <v>0.47000000003026798</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281218.8</v>
      </c>
      <c r="D1540" s="2">
        <f>'P-VRIO'!E7</f>
        <v>4037797.87</v>
      </c>
      <c r="E1540" s="2">
        <v>0</v>
      </c>
      <c r="F1540" s="2">
        <v>0</v>
      </c>
      <c r="G1540" s="3">
        <f t="shared" si="52"/>
        <v>25070.443620000002</v>
      </c>
      <c r="H1540" s="3">
        <f t="shared" si="63"/>
        <v>0.32999999989988282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352250.25</v>
      </c>
      <c r="E1541" s="2">
        <v>0</v>
      </c>
      <c r="F1541" s="2">
        <v>0</v>
      </c>
      <c r="G1541" s="3">
        <f t="shared" si="52"/>
        <v>2818.002</v>
      </c>
      <c r="H1541" s="3">
        <f t="shared" si="63"/>
        <v>0.25</v>
      </c>
      <c r="I1541" s="11">
        <f t="shared" ref="I1541:I1546" si="64">G1541*H1541</f>
        <v>704.50049999999999</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281218.8</v>
      </c>
      <c r="D1542" s="2">
        <f>'P-VRIO'!E9</f>
        <v>3685547.62</v>
      </c>
      <c r="E1542" s="2">
        <v>0</v>
      </c>
      <c r="F1542" s="2">
        <v>0</v>
      </c>
      <c r="G1542" s="3">
        <f t="shared" si="52"/>
        <v>38261.570200000002</v>
      </c>
      <c r="H1542" s="3">
        <f t="shared" si="63"/>
        <v>0.57999999989988282</v>
      </c>
      <c r="I1542" s="11">
        <f t="shared" si="64"/>
        <v>22191.710712169363</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7001.4</v>
      </c>
      <c r="E1547" s="2">
        <v>0</v>
      </c>
      <c r="F1547" s="2">
        <v>0</v>
      </c>
      <c r="G1547" s="3">
        <f t="shared" si="52"/>
        <v>140.02799999999999</v>
      </c>
      <c r="H1547" s="3">
        <f t="shared" si="63"/>
        <v>0.3999999999996362</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7001.4</v>
      </c>
      <c r="E1554" s="2">
        <v>0</v>
      </c>
      <c r="F1554" s="2">
        <v>0</v>
      </c>
      <c r="G1554" s="3">
        <f t="shared" si="52"/>
        <v>238.04760000000002</v>
      </c>
      <c r="H1554" s="3">
        <f t="shared" si="63"/>
        <v>0.3999999999996362</v>
      </c>
      <c r="I1554" s="11">
        <f t="shared" si="65"/>
        <v>95.219039999913406</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121875.98000000001</v>
      </c>
      <c r="D1555" s="2">
        <f>'P-VRIO'!E22</f>
        <v>266048.28999999998</v>
      </c>
      <c r="E1555" s="2">
        <v>0</v>
      </c>
      <c r="F1555" s="2">
        <v>0</v>
      </c>
      <c r="G1555" s="3">
        <f t="shared" si="52"/>
        <v>11771.506079999999</v>
      </c>
      <c r="H1555" s="3">
        <f t="shared" si="63"/>
        <v>0.30999999996856786</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121875.98000000001</v>
      </c>
      <c r="D1556" s="2">
        <f>'P-VRIO'!E23</f>
        <v>135.06</v>
      </c>
      <c r="E1556" s="2">
        <v>0</v>
      </c>
      <c r="F1556" s="2">
        <v>0</v>
      </c>
      <c r="G1556" s="3">
        <f t="shared" si="52"/>
        <v>2320.7759000000001</v>
      </c>
      <c r="H1556" s="3">
        <f t="shared" si="63"/>
        <v>7.9999999989524895E-2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119176.1</v>
      </c>
      <c r="D1557" s="2">
        <f>'P-VRIO'!E24</f>
        <v>0</v>
      </c>
      <c r="E1557" s="2">
        <v>0</v>
      </c>
      <c r="F1557" s="2">
        <v>0</v>
      </c>
      <c r="G1557" s="3">
        <f t="shared" si="52"/>
        <v>2383.5220000000004</v>
      </c>
      <c r="H1557" s="3">
        <f t="shared" si="63"/>
        <v>0.10000000000582077</v>
      </c>
      <c r="I1557" s="11">
        <f t="shared" ref="I1557:I1562" si="66">G1557*H1557</f>
        <v>238.35220001387395</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2699.88</v>
      </c>
      <c r="D1558" s="2">
        <f>'P-VRIO'!E25</f>
        <v>135.06</v>
      </c>
      <c r="E1558" s="2">
        <v>0</v>
      </c>
      <c r="F1558" s="2">
        <v>0</v>
      </c>
      <c r="G1558" s="3">
        <f t="shared" si="52"/>
        <v>62.370000000000005</v>
      </c>
      <c r="H1558" s="3">
        <f t="shared" si="63"/>
        <v>0.17999999999989313</v>
      </c>
      <c r="I1558" s="11">
        <f t="shared" si="66"/>
        <v>11.226599999993336</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265913.23</v>
      </c>
      <c r="E1563" s="2">
        <v>0</v>
      </c>
      <c r="F1563" s="2">
        <v>0</v>
      </c>
      <c r="G1563" s="3">
        <f t="shared" si="52"/>
        <v>13827.487959999999</v>
      </c>
      <c r="H1563" s="3">
        <f t="shared" si="63"/>
        <v>0.22999999998137355</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265913.23</v>
      </c>
      <c r="E1569" s="2">
        <v>0</v>
      </c>
      <c r="F1569" s="2">
        <v>0</v>
      </c>
      <c r="G1569" s="3">
        <f t="shared" si="52"/>
        <v>17018.44672</v>
      </c>
      <c r="H1569" s="3">
        <f t="shared" si="63"/>
        <v>0.22999999998137355</v>
      </c>
      <c r="I1569" s="11">
        <f t="shared" si="67"/>
        <v>3914.2427452830066</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17140942.280000001</v>
      </c>
      <c r="D1582" s="7"/>
      <c r="E1582" s="7">
        <v>0</v>
      </c>
      <c r="F1582" s="7">
        <v>0</v>
      </c>
      <c r="G1582" s="8">
        <f t="shared" ref="G1582:G1686" si="70">B1582/1000*C1582</f>
        <v>17140.942280000003</v>
      </c>
      <c r="H1582" s="8">
        <f t="shared" ref="H1582:H1686" si="71">ABS(C1582-ROUND(C1582,0))</f>
        <v>0.2800000011920929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68064861.930000007</v>
      </c>
      <c r="D1583" s="2">
        <v>0</v>
      </c>
      <c r="E1583" s="2">
        <v>0</v>
      </c>
      <c r="F1583" s="2">
        <v>0</v>
      </c>
      <c r="G1583" s="3">
        <f t="shared" si="70"/>
        <v>136129.72386000003</v>
      </c>
      <c r="H1583" s="3">
        <f t="shared" si="71"/>
        <v>6.9999992847442627E-2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2743093.02</v>
      </c>
      <c r="D1584" s="2">
        <v>0</v>
      </c>
      <c r="E1584" s="2">
        <v>0</v>
      </c>
      <c r="F1584" s="2">
        <v>0</v>
      </c>
      <c r="G1584" s="3">
        <f t="shared" si="70"/>
        <v>8229.2790600000008</v>
      </c>
      <c r="H1584" s="3">
        <f t="shared" si="71"/>
        <v>2.0000000018626451E-2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45538606.519999996</v>
      </c>
      <c r="D1585" s="2">
        <v>0</v>
      </c>
      <c r="E1585" s="2">
        <v>0</v>
      </c>
      <c r="F1585" s="2">
        <v>0</v>
      </c>
      <c r="G1585" s="3">
        <f t="shared" si="70"/>
        <v>182154.42607999998</v>
      </c>
      <c r="H1585" s="3">
        <f t="shared" si="71"/>
        <v>0.48000000417232513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18388473.719999999</v>
      </c>
      <c r="D1586" s="2">
        <v>0</v>
      </c>
      <c r="E1586" s="2">
        <v>0</v>
      </c>
      <c r="F1586" s="2">
        <v>0</v>
      </c>
      <c r="G1586" s="3">
        <f t="shared" si="70"/>
        <v>91942.368600000002</v>
      </c>
      <c r="H1586" s="3">
        <f t="shared" si="71"/>
        <v>0.2800000011920929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12673049</v>
      </c>
      <c r="D1587" s="2">
        <v>0</v>
      </c>
      <c r="E1587" s="2">
        <v>0</v>
      </c>
      <c r="F1587" s="2">
        <v>0</v>
      </c>
      <c r="G1587" s="3">
        <f t="shared" si="70"/>
        <v>76038.293999999994</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923461.77</v>
      </c>
      <c r="D1588" s="2">
        <v>0</v>
      </c>
      <c r="E1588" s="2">
        <v>0</v>
      </c>
      <c r="F1588" s="2">
        <v>0</v>
      </c>
      <c r="G1588" s="3">
        <f t="shared" si="70"/>
        <v>6464.2323900000001</v>
      </c>
      <c r="H1588" s="3">
        <f t="shared" si="71"/>
        <v>0.22999999998137355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813787.6</v>
      </c>
      <c r="D1589" s="2">
        <v>0</v>
      </c>
      <c r="E1589" s="2">
        <v>0</v>
      </c>
      <c r="F1589" s="2">
        <v>0</v>
      </c>
      <c r="G1589" s="3">
        <f t="shared" si="70"/>
        <v>6510.3008</v>
      </c>
      <c r="H1589" s="3">
        <f t="shared" si="71"/>
        <v>0.40000000002328306</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1162172.57</v>
      </c>
      <c r="D1590" s="2">
        <v>0</v>
      </c>
      <c r="E1590" s="2">
        <v>0</v>
      </c>
      <c r="F1590" s="2">
        <v>0</v>
      </c>
      <c r="G1590" s="3">
        <f>B1590/1000*C1590</f>
        <v>10459.55313</v>
      </c>
      <c r="H1590" s="3">
        <f>ABS(C1590-ROUND(C1590,0))</f>
        <v>0.42999999993480742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2314320.12</v>
      </c>
      <c r="D1591" s="2">
        <v>0</v>
      </c>
      <c r="E1591" s="2">
        <v>0</v>
      </c>
      <c r="F1591" s="2">
        <v>0</v>
      </c>
      <c r="G1591" s="3">
        <f t="shared" si="70"/>
        <v>23143.201200000003</v>
      </c>
      <c r="H1591" s="3">
        <f t="shared" si="71"/>
        <v>0.12000000011175871</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3416536.53</v>
      </c>
      <c r="D1592" s="2">
        <v>0</v>
      </c>
      <c r="E1592" s="2">
        <v>0</v>
      </c>
      <c r="F1592" s="2">
        <v>0</v>
      </c>
      <c r="G1592" s="3">
        <f t="shared" si="70"/>
        <v>37581.901829999995</v>
      </c>
      <c r="H1592" s="3">
        <f t="shared" si="71"/>
        <v>0.47000000020489097</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5846805.21</v>
      </c>
      <c r="D1593" s="2">
        <v>0</v>
      </c>
      <c r="E1593" s="2">
        <v>0</v>
      </c>
      <c r="F1593" s="2">
        <v>0</v>
      </c>
      <c r="G1593" s="3">
        <f t="shared" si="70"/>
        <v>70161.662519999998</v>
      </c>
      <c r="H1593" s="3">
        <f t="shared" si="71"/>
        <v>0.2099999999627471</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11054186.33</v>
      </c>
      <c r="D1594" s="2">
        <v>0</v>
      </c>
      <c r="E1594" s="2">
        <v>0</v>
      </c>
      <c r="F1594" s="2">
        <v>0</v>
      </c>
      <c r="G1594" s="3">
        <f t="shared" si="70"/>
        <v>143704.42228999999</v>
      </c>
      <c r="H1594" s="3">
        <f t="shared" si="71"/>
        <v>0.33000000007450581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6940935.9100000001</v>
      </c>
      <c r="D1595" s="2">
        <v>0</v>
      </c>
      <c r="E1595" s="2">
        <v>0</v>
      </c>
      <c r="F1595" s="2">
        <v>0</v>
      </c>
      <c r="G1595" s="3">
        <f t="shared" si="70"/>
        <v>97173.102740000002</v>
      </c>
      <c r="H1595" s="3">
        <f t="shared" si="71"/>
        <v>8.9999999850988388E-2</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6940935.9100000001</v>
      </c>
      <c r="D1599" s="2">
        <v>0</v>
      </c>
      <c r="E1599" s="2">
        <v>0</v>
      </c>
      <c r="F1599" s="2">
        <v>0</v>
      </c>
      <c r="G1599" s="3">
        <f t="shared" si="70"/>
        <v>124936.84637999999</v>
      </c>
      <c r="H1599" s="3">
        <f t="shared" si="71"/>
        <v>8.9999999850988388E-2</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1788040.15</v>
      </c>
      <c r="D1601" s="2">
        <v>0</v>
      </c>
      <c r="E1601" s="2">
        <v>0</v>
      </c>
      <c r="F1601" s="2">
        <v>0</v>
      </c>
      <c r="G1601" s="3">
        <f>B1601/1000*C1601</f>
        <v>35760.803</v>
      </c>
      <c r="H1601" s="3">
        <f>ABS(C1601-ROUND(C1601,0))</f>
        <v>0.14999999990686774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62705683.530000009</v>
      </c>
      <c r="D1602" s="2">
        <v>0</v>
      </c>
      <c r="E1602" s="2">
        <v>0</v>
      </c>
      <c r="F1602" s="2">
        <v>0</v>
      </c>
      <c r="G1602" s="3">
        <f t="shared" si="70"/>
        <v>1316819.3541300003</v>
      </c>
      <c r="H1602" s="3">
        <f t="shared" si="71"/>
        <v>0.46999999135732651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2655430.27</v>
      </c>
      <c r="D1603" s="2">
        <v>0</v>
      </c>
      <c r="E1603" s="2">
        <v>0</v>
      </c>
      <c r="F1603" s="2">
        <v>0</v>
      </c>
      <c r="G1603" s="3">
        <f t="shared" si="70"/>
        <v>58419.465939999995</v>
      </c>
      <c r="H1603" s="3">
        <f t="shared" si="71"/>
        <v>0.27000000001862645</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45177926.890000001</v>
      </c>
      <c r="D1604" s="2">
        <v>0</v>
      </c>
      <c r="E1604" s="2">
        <v>0</v>
      </c>
      <c r="F1604" s="2">
        <v>0</v>
      </c>
      <c r="G1604" s="3">
        <f t="shared" si="70"/>
        <v>1039092.3184699999</v>
      </c>
      <c r="H1604" s="3">
        <f t="shared" si="71"/>
        <v>0.10999999940395355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18228427.690000001</v>
      </c>
      <c r="D1605" s="2">
        <v>0</v>
      </c>
      <c r="E1605" s="2">
        <v>0</v>
      </c>
      <c r="F1605" s="2">
        <v>0</v>
      </c>
      <c r="G1605" s="3">
        <f t="shared" si="70"/>
        <v>437482.26456000004</v>
      </c>
      <c r="H1605" s="3">
        <f t="shared" si="71"/>
        <v>0.30999999865889549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12727736.93</v>
      </c>
      <c r="D1606" s="2">
        <v>0</v>
      </c>
      <c r="E1606" s="2">
        <v>0</v>
      </c>
      <c r="F1606" s="2">
        <v>0</v>
      </c>
      <c r="G1606" s="3">
        <f t="shared" si="70"/>
        <v>318193.42324999999</v>
      </c>
      <c r="H1606" s="3">
        <f t="shared" si="71"/>
        <v>7.0000000298023224E-2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923590.75</v>
      </c>
      <c r="D1607" s="2">
        <v>0</v>
      </c>
      <c r="E1607" s="2">
        <v>0</v>
      </c>
      <c r="F1607" s="2">
        <v>0</v>
      </c>
      <c r="G1607" s="3">
        <f t="shared" si="70"/>
        <v>24013.359499999999</v>
      </c>
      <c r="H1607" s="3">
        <f t="shared" si="71"/>
        <v>0.25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762511.06</v>
      </c>
      <c r="D1608" s="2">
        <v>0</v>
      </c>
      <c r="E1608" s="2">
        <v>0</v>
      </c>
      <c r="F1608" s="2">
        <v>0</v>
      </c>
      <c r="G1608" s="3">
        <f t="shared" si="70"/>
        <v>20587.798620000001</v>
      </c>
      <c r="H1608" s="3">
        <f t="shared" si="71"/>
        <v>6.0000000055879354E-2</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1150609.71</v>
      </c>
      <c r="D1609" s="2">
        <v>0</v>
      </c>
      <c r="E1609" s="2">
        <v>0</v>
      </c>
      <c r="F1609" s="2">
        <v>0</v>
      </c>
      <c r="G1609" s="3">
        <f>B1609/1000*C1609</f>
        <v>32217.07188</v>
      </c>
      <c r="H1609" s="3">
        <f>ABS(C1609-ROUND(C1609,0))</f>
        <v>0.2900000000372529</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2309277.0499999998</v>
      </c>
      <c r="D1610" s="2">
        <v>0</v>
      </c>
      <c r="E1610" s="2">
        <v>0</v>
      </c>
      <c r="F1610" s="2">
        <v>0</v>
      </c>
      <c r="G1610" s="3">
        <f t="shared" si="70"/>
        <v>66969.034449999992</v>
      </c>
      <c r="H1610" s="3">
        <f t="shared" si="71"/>
        <v>4.9999999813735485E-2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3416536.53</v>
      </c>
      <c r="D1611" s="2">
        <v>0</v>
      </c>
      <c r="E1611" s="2">
        <v>0</v>
      </c>
      <c r="F1611" s="2">
        <v>0</v>
      </c>
      <c r="G1611" s="3">
        <f t="shared" si="70"/>
        <v>102496.09589999999</v>
      </c>
      <c r="H1611" s="3">
        <f t="shared" si="71"/>
        <v>0.47000000020489097</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5659237.1699999999</v>
      </c>
      <c r="D1612" s="2">
        <v>0</v>
      </c>
      <c r="E1612" s="2">
        <v>0</v>
      </c>
      <c r="F1612" s="2">
        <v>0</v>
      </c>
      <c r="G1612" s="3">
        <f t="shared" si="70"/>
        <v>175436.35227</v>
      </c>
      <c r="H1612" s="3">
        <f t="shared" si="71"/>
        <v>0.16999999992549419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12363369.050000001</v>
      </c>
      <c r="D1613" s="2">
        <v>0</v>
      </c>
      <c r="E1613" s="2">
        <v>0</v>
      </c>
      <c r="F1613" s="2">
        <v>0</v>
      </c>
      <c r="G1613" s="3">
        <f t="shared" si="70"/>
        <v>395627.80960000004</v>
      </c>
      <c r="H1613" s="3">
        <f t="shared" si="71"/>
        <v>5.000000074505806E-2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1369648.02</v>
      </c>
      <c r="D1614" s="2">
        <v>0</v>
      </c>
      <c r="E1614" s="2">
        <v>0</v>
      </c>
      <c r="F1614" s="2">
        <v>0</v>
      </c>
      <c r="G1614" s="3">
        <f t="shared" si="70"/>
        <v>45198.384660000003</v>
      </c>
      <c r="H1614" s="3">
        <f t="shared" si="71"/>
        <v>2.0000000018626451E-2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1369648.02</v>
      </c>
      <c r="D1618" s="2">
        <v>0</v>
      </c>
      <c r="E1618" s="2">
        <v>0</v>
      </c>
      <c r="F1618" s="2">
        <v>0</v>
      </c>
      <c r="G1618" s="3">
        <f t="shared" si="70"/>
        <v>50676.976739999998</v>
      </c>
      <c r="H1618" s="3">
        <f t="shared" si="71"/>
        <v>2.0000000018626451E-2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1139309.3</v>
      </c>
      <c r="D1620" s="2">
        <v>0</v>
      </c>
      <c r="E1620" s="2">
        <v>0</v>
      </c>
      <c r="F1620" s="2">
        <v>0</v>
      </c>
      <c r="G1620" s="3">
        <f>B1620/1000*C1620</f>
        <v>44433.062700000002</v>
      </c>
      <c r="H1620" s="3">
        <f>ABS(C1620-ROUND(C1620,0))</f>
        <v>0.30000000004656613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22500120.68</v>
      </c>
      <c r="D1621" s="2">
        <v>0</v>
      </c>
      <c r="E1621" s="2">
        <v>0</v>
      </c>
      <c r="F1621" s="2">
        <v>0</v>
      </c>
      <c r="G1621" s="3">
        <f t="shared" si="70"/>
        <v>900004.82720000006</v>
      </c>
      <c r="H1621" s="3">
        <f t="shared" si="71"/>
        <v>0.32000000029802322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230419.36000000002</v>
      </c>
      <c r="D1622" s="2">
        <v>0</v>
      </c>
      <c r="E1622" s="2">
        <v>0</v>
      </c>
      <c r="F1622" s="2">
        <v>0</v>
      </c>
      <c r="G1622" s="3">
        <f t="shared" si="70"/>
        <v>9447.1937600000001</v>
      </c>
      <c r="H1622" s="3">
        <f t="shared" si="71"/>
        <v>0.36000000001513399</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141326.42000000001</v>
      </c>
      <c r="D1628" s="2">
        <v>0</v>
      </c>
      <c r="E1628" s="2">
        <v>0</v>
      </c>
      <c r="F1628" s="2">
        <v>0</v>
      </c>
      <c r="G1628" s="3">
        <f t="shared" si="70"/>
        <v>6642.3417400000008</v>
      </c>
      <c r="H1628" s="3">
        <f t="shared" si="71"/>
        <v>0.42000000001280569</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141324.29</v>
      </c>
      <c r="D1634" s="2">
        <v>0</v>
      </c>
      <c r="E1634" s="2">
        <v>0</v>
      </c>
      <c r="F1634" s="2">
        <v>0</v>
      </c>
      <c r="G1634" s="3">
        <f t="shared" si="70"/>
        <v>7490.1873700000006</v>
      </c>
      <c r="H1634" s="3">
        <f t="shared" si="71"/>
        <v>0.29000000000814907</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139665.07</v>
      </c>
      <c r="D1635" s="2">
        <v>0</v>
      </c>
      <c r="E1635" s="2">
        <v>0</v>
      </c>
      <c r="F1635" s="2">
        <v>0</v>
      </c>
      <c r="G1635" s="3">
        <f t="shared" si="70"/>
        <v>7541.9137799999999</v>
      </c>
      <c r="H1635" s="3">
        <f t="shared" si="71"/>
        <v>7.0000000006984919E-2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1659.22</v>
      </c>
      <c r="D1636" s="2">
        <v>0</v>
      </c>
      <c r="E1636" s="2">
        <v>0</v>
      </c>
      <c r="F1636" s="2">
        <v>0</v>
      </c>
      <c r="G1636" s="3">
        <f t="shared" si="70"/>
        <v>91.257100000000008</v>
      </c>
      <c r="H1636" s="3">
        <f t="shared" si="71"/>
        <v>0.22000000000002728</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2.13</v>
      </c>
      <c r="D1639" s="2">
        <v>0</v>
      </c>
      <c r="E1639" s="2">
        <v>0</v>
      </c>
      <c r="F1639" s="2">
        <v>0</v>
      </c>
      <c r="G1639" s="3">
        <f t="shared" si="70"/>
        <v>0.12354</v>
      </c>
      <c r="H1639" s="3">
        <f t="shared" si="71"/>
        <v>0.12999999999999989</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2.13</v>
      </c>
      <c r="D1640" s="2">
        <v>0</v>
      </c>
      <c r="E1640" s="2">
        <v>0</v>
      </c>
      <c r="F1640" s="2">
        <v>0</v>
      </c>
      <c r="G1640" s="3">
        <f t="shared" si="70"/>
        <v>0.12566999999999998</v>
      </c>
      <c r="H1640" s="3">
        <f t="shared" si="71"/>
        <v>0.12999999999999989</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89092.94</v>
      </c>
      <c r="D1669" s="2">
        <v>0</v>
      </c>
      <c r="E1669" s="2">
        <v>0</v>
      </c>
      <c r="F1669" s="2">
        <v>0</v>
      </c>
      <c r="G1669" s="3">
        <f t="shared" si="70"/>
        <v>7840.1787199999999</v>
      </c>
      <c r="H1669" s="3">
        <f t="shared" si="71"/>
        <v>5.9999999997671694E-2</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89092.94</v>
      </c>
      <c r="D1670" s="2">
        <v>0</v>
      </c>
      <c r="E1670" s="2">
        <v>0</v>
      </c>
      <c r="F1670" s="2">
        <v>0</v>
      </c>
      <c r="G1670" s="3">
        <f t="shared" si="70"/>
        <v>7929.2716599999994</v>
      </c>
      <c r="H1670" s="3">
        <f t="shared" si="71"/>
        <v>5.9999999997671694E-2</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22269701.320000004</v>
      </c>
      <c r="D1681" s="2">
        <v>0</v>
      </c>
      <c r="E1681" s="2">
        <v>0</v>
      </c>
      <c r="F1681" s="2">
        <v>0</v>
      </c>
      <c r="G1681" s="3">
        <f t="shared" si="70"/>
        <v>2226970.1320000007</v>
      </c>
      <c r="H1681" s="3">
        <f t="shared" si="71"/>
        <v>0.32000000402331352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86079.19</v>
      </c>
      <c r="D1682" s="2">
        <v>0</v>
      </c>
      <c r="E1682" s="2">
        <v>0</v>
      </c>
      <c r="F1682" s="2">
        <v>0</v>
      </c>
      <c r="G1682" s="3">
        <f t="shared" si="70"/>
        <v>8693.9981900000002</v>
      </c>
      <c r="H1682" s="3">
        <f t="shared" si="71"/>
        <v>0.19000000000232831</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3749407.67</v>
      </c>
      <c r="D1683" s="2">
        <v>0</v>
      </c>
      <c r="E1683" s="2">
        <v>0</v>
      </c>
      <c r="F1683" s="2">
        <v>0</v>
      </c>
      <c r="G1683" s="3">
        <f t="shared" si="70"/>
        <v>382439.58233999996</v>
      </c>
      <c r="H1683" s="3">
        <f t="shared" si="71"/>
        <v>0.33000000007450581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1343130.12</v>
      </c>
      <c r="D1684" s="2">
        <v>0</v>
      </c>
      <c r="E1684" s="2">
        <v>0</v>
      </c>
      <c r="F1684" s="2">
        <v>0</v>
      </c>
      <c r="G1684" s="3">
        <f t="shared" si="70"/>
        <v>138342.40236000001</v>
      </c>
      <c r="H1684" s="3">
        <f t="shared" si="71"/>
        <v>0.12000000011175871</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16359000.08</v>
      </c>
      <c r="D1685" s="2">
        <v>0</v>
      </c>
      <c r="E1685" s="2">
        <v>0</v>
      </c>
      <c r="F1685" s="2">
        <v>0</v>
      </c>
      <c r="G1685" s="3">
        <f>B1685/1000*C1685</f>
        <v>1701336.00832</v>
      </c>
      <c r="H1685" s="3">
        <f>ABS(C1685-ROUND(C1685,0))</f>
        <v>8.0000000074505806E-2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732084.26</v>
      </c>
      <c r="D1686" s="14">
        <v>0</v>
      </c>
      <c r="E1686" s="14">
        <v>0</v>
      </c>
      <c r="F1686" s="14">
        <v>0</v>
      </c>
      <c r="G1686" s="15">
        <f t="shared" si="70"/>
        <v>76868.847299999994</v>
      </c>
      <c r="H1686" s="15">
        <f t="shared" si="71"/>
        <v>0.26000000000931323</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9" t="s">
        <v>2020</v>
      </c>
      <c r="B1" s="399"/>
      <c r="C1" s="399"/>
    </row>
    <row r="2" spans="1:16" ht="33" customHeight="1" x14ac:dyDescent="0.2">
      <c r="A2" s="400" t="s">
        <v>2021</v>
      </c>
      <c r="B2" s="401"/>
      <c r="C2" s="398"/>
      <c r="D2" s="5"/>
      <c r="E2" s="5"/>
      <c r="F2" s="5"/>
      <c r="G2" s="5"/>
      <c r="H2" s="5"/>
      <c r="I2" s="5"/>
      <c r="J2" s="5"/>
      <c r="K2" s="5"/>
      <c r="L2" s="5"/>
      <c r="M2" s="5"/>
      <c r="N2" s="5"/>
      <c r="O2" s="5"/>
      <c r="P2" s="5"/>
    </row>
    <row r="3" spans="1:16" ht="18.75" customHeight="1" x14ac:dyDescent="0.2">
      <c r="A3" s="222" t="s">
        <v>2022</v>
      </c>
      <c r="B3" s="402" t="s">
        <v>2023</v>
      </c>
      <c r="C3" s="398"/>
      <c r="D3" s="5"/>
      <c r="E3" s="5"/>
      <c r="F3" s="5"/>
      <c r="G3" s="5"/>
      <c r="H3" s="5"/>
      <c r="I3" s="5"/>
      <c r="J3" s="5"/>
      <c r="K3" s="5"/>
      <c r="L3" s="5"/>
      <c r="M3" s="5"/>
      <c r="N3" s="5"/>
      <c r="O3" s="5"/>
      <c r="P3" s="5"/>
    </row>
    <row r="4" spans="1:16" ht="37.5" hidden="1" customHeight="1" x14ac:dyDescent="0.2">
      <c r="A4" s="223" t="s">
        <v>2024</v>
      </c>
      <c r="B4" s="397" t="s">
        <v>2025</v>
      </c>
      <c r="C4" s="398"/>
      <c r="D4" s="5"/>
      <c r="E4" s="5"/>
      <c r="F4" s="5"/>
      <c r="G4" s="5"/>
      <c r="H4" s="5"/>
      <c r="I4" s="5"/>
      <c r="J4" s="5"/>
      <c r="K4" s="5"/>
      <c r="L4" s="5"/>
      <c r="M4" s="5"/>
      <c r="N4" s="5"/>
      <c r="O4" s="5"/>
      <c r="P4" s="5"/>
    </row>
    <row r="5" spans="1:16" ht="48" hidden="1" customHeight="1" x14ac:dyDescent="0.2">
      <c r="A5" s="223" t="s">
        <v>2024</v>
      </c>
      <c r="B5" s="397" t="s">
        <v>2026</v>
      </c>
      <c r="C5" s="398"/>
      <c r="D5" s="5"/>
      <c r="E5" s="5"/>
      <c r="F5" s="5"/>
      <c r="G5" s="5"/>
      <c r="H5" s="5"/>
      <c r="I5" s="5"/>
      <c r="J5" s="5"/>
      <c r="K5" s="5"/>
      <c r="L5" s="5"/>
      <c r="M5" s="5"/>
      <c r="N5" s="5"/>
      <c r="O5" s="5"/>
      <c r="P5" s="5"/>
    </row>
    <row r="6" spans="1:16" ht="59.25" hidden="1" customHeight="1" x14ac:dyDescent="0.2">
      <c r="A6" s="223" t="s">
        <v>2024</v>
      </c>
      <c r="B6" s="397" t="s">
        <v>2027</v>
      </c>
      <c r="C6" s="398"/>
      <c r="D6" s="5"/>
      <c r="E6" s="5"/>
      <c r="F6" s="5"/>
      <c r="G6" s="5"/>
      <c r="H6" s="5"/>
      <c r="I6" s="5"/>
      <c r="J6" s="5"/>
      <c r="K6" s="5"/>
      <c r="L6" s="5"/>
      <c r="M6" s="5"/>
      <c r="N6" s="5"/>
      <c r="O6" s="5"/>
      <c r="P6" s="5"/>
    </row>
    <row r="7" spans="1:16" ht="48" hidden="1" customHeight="1" x14ac:dyDescent="0.2">
      <c r="A7" s="223" t="s">
        <v>2028</v>
      </c>
      <c r="B7" s="397" t="s">
        <v>2029</v>
      </c>
      <c r="C7" s="398"/>
      <c r="D7" s="5"/>
      <c r="E7" s="5"/>
      <c r="F7" s="5"/>
      <c r="G7" s="5"/>
      <c r="H7" s="5"/>
      <c r="I7" s="5"/>
      <c r="J7" s="5"/>
      <c r="K7" s="5"/>
      <c r="L7" s="5"/>
      <c r="M7" s="5"/>
      <c r="N7" s="5"/>
      <c r="O7" s="5"/>
      <c r="P7" s="5"/>
    </row>
    <row r="8" spans="1:16" ht="41.25" hidden="1" customHeight="1" x14ac:dyDescent="0.2">
      <c r="A8" s="223" t="s">
        <v>2030</v>
      </c>
      <c r="B8" s="397" t="s">
        <v>2031</v>
      </c>
      <c r="C8" s="398"/>
      <c r="D8" s="5"/>
      <c r="E8" s="5"/>
      <c r="F8" s="5"/>
      <c r="G8" s="5"/>
      <c r="H8" s="5"/>
      <c r="I8" s="5"/>
      <c r="J8" s="5"/>
      <c r="K8" s="5"/>
      <c r="L8" s="5"/>
      <c r="M8" s="5"/>
      <c r="N8" s="5"/>
      <c r="O8" s="5"/>
      <c r="P8" s="5"/>
    </row>
    <row r="9" spans="1:16" ht="59.25" hidden="1" customHeight="1" x14ac:dyDescent="0.2">
      <c r="A9" s="223" t="s">
        <v>2032</v>
      </c>
      <c r="B9" s="397" t="s">
        <v>2033</v>
      </c>
      <c r="C9" s="398"/>
      <c r="D9" s="5"/>
      <c r="E9" s="5"/>
      <c r="F9" s="5"/>
      <c r="G9" s="5"/>
      <c r="H9" s="5"/>
      <c r="I9" s="5"/>
      <c r="J9" s="5"/>
      <c r="K9" s="5"/>
      <c r="L9" s="5"/>
      <c r="M9" s="5"/>
      <c r="N9" s="5"/>
      <c r="O9" s="5"/>
      <c r="P9" s="5"/>
    </row>
    <row r="10" spans="1:16" ht="61.5" hidden="1" customHeight="1" x14ac:dyDescent="0.2">
      <c r="A10" s="223" t="s">
        <v>2032</v>
      </c>
      <c r="B10" s="397" t="s">
        <v>2034</v>
      </c>
      <c r="C10" s="398"/>
      <c r="D10" s="5"/>
      <c r="E10" s="5"/>
      <c r="F10" s="5"/>
      <c r="G10" s="5"/>
      <c r="H10" s="5"/>
      <c r="I10" s="5"/>
      <c r="J10" s="5"/>
      <c r="K10" s="5"/>
      <c r="L10" s="5"/>
      <c r="M10" s="5"/>
      <c r="N10" s="5"/>
      <c r="O10" s="5"/>
      <c r="P10" s="5"/>
    </row>
    <row r="11" spans="1:16" ht="43.5" hidden="1" customHeight="1" x14ac:dyDescent="0.2">
      <c r="A11" s="223" t="s">
        <v>2032</v>
      </c>
      <c r="B11" s="397" t="s">
        <v>2035</v>
      </c>
      <c r="C11" s="398"/>
      <c r="D11" s="5"/>
      <c r="E11" s="5"/>
      <c r="F11" s="5"/>
      <c r="G11" s="5"/>
      <c r="H11" s="5"/>
      <c r="I11" s="5"/>
      <c r="J11" s="5"/>
      <c r="K11" s="5"/>
      <c r="L11" s="5"/>
      <c r="M11" s="5"/>
      <c r="N11" s="5"/>
      <c r="O11" s="5"/>
      <c r="P11" s="5"/>
    </row>
    <row r="12" spans="1:16" ht="27.75" hidden="1" customHeight="1" x14ac:dyDescent="0.2">
      <c r="A12" s="223" t="s">
        <v>2036</v>
      </c>
      <c r="B12" s="397" t="s">
        <v>2037</v>
      </c>
      <c r="C12" s="398"/>
      <c r="D12" s="5"/>
      <c r="E12" s="5"/>
      <c r="F12" s="5"/>
      <c r="G12" s="5"/>
      <c r="H12" s="5"/>
      <c r="I12" s="5"/>
      <c r="J12" s="5"/>
      <c r="K12" s="5"/>
      <c r="L12" s="5"/>
      <c r="M12" s="5"/>
      <c r="N12" s="5"/>
      <c r="O12" s="5"/>
      <c r="P12" s="5"/>
    </row>
    <row r="13" spans="1:16" ht="27.75" hidden="1" customHeight="1" x14ac:dyDescent="0.2">
      <c r="A13" s="223" t="s">
        <v>2038</v>
      </c>
      <c r="B13" s="397" t="s">
        <v>2039</v>
      </c>
      <c r="C13" s="398"/>
      <c r="D13" s="5"/>
      <c r="E13" s="5"/>
      <c r="F13" s="5"/>
      <c r="G13" s="5"/>
      <c r="H13" s="5"/>
      <c r="I13" s="5"/>
      <c r="J13" s="5"/>
      <c r="K13" s="5"/>
      <c r="L13" s="5"/>
      <c r="M13" s="5"/>
      <c r="N13" s="5"/>
      <c r="O13" s="5"/>
      <c r="P13" s="5"/>
    </row>
    <row r="14" spans="1:16" ht="45.75" hidden="1" customHeight="1" x14ac:dyDescent="0.2">
      <c r="A14" s="223" t="s">
        <v>2040</v>
      </c>
      <c r="B14" s="397" t="s">
        <v>2041</v>
      </c>
      <c r="C14" s="398"/>
      <c r="D14" s="5"/>
      <c r="E14" s="5"/>
      <c r="F14" s="5"/>
      <c r="G14" s="5"/>
      <c r="H14" s="5"/>
      <c r="I14" s="5"/>
      <c r="J14" s="5"/>
      <c r="K14" s="5"/>
      <c r="L14" s="5"/>
      <c r="M14" s="5"/>
      <c r="N14" s="5"/>
      <c r="O14" s="5"/>
      <c r="P14" s="5"/>
    </row>
    <row r="15" spans="1:16" ht="45.75" hidden="1" customHeight="1" x14ac:dyDescent="0.2">
      <c r="A15" s="223" t="s">
        <v>2042</v>
      </c>
      <c r="B15" s="397" t="s">
        <v>2043</v>
      </c>
      <c r="C15" s="398"/>
      <c r="D15" s="5"/>
      <c r="E15" s="5"/>
      <c r="F15" s="5"/>
      <c r="G15" s="5"/>
      <c r="H15" s="5"/>
      <c r="I15" s="5"/>
      <c r="J15" s="5"/>
      <c r="K15" s="5"/>
      <c r="L15" s="5"/>
      <c r="M15" s="5"/>
      <c r="N15" s="5"/>
      <c r="O15" s="5"/>
      <c r="P15" s="5"/>
    </row>
    <row r="16" spans="1:16" ht="51" hidden="1" customHeight="1" x14ac:dyDescent="0.2">
      <c r="A16" s="223" t="s">
        <v>2044</v>
      </c>
      <c r="B16" s="397" t="s">
        <v>2045</v>
      </c>
      <c r="C16" s="398"/>
      <c r="D16" s="5"/>
      <c r="E16" s="5"/>
      <c r="F16" s="5"/>
      <c r="G16" s="5"/>
      <c r="H16" s="5"/>
      <c r="I16" s="5"/>
      <c r="J16" s="5"/>
      <c r="K16" s="5"/>
      <c r="L16" s="5"/>
      <c r="M16" s="5"/>
      <c r="N16" s="5"/>
      <c r="O16" s="5"/>
      <c r="P16" s="5"/>
    </row>
    <row r="17" spans="1:16" ht="27.75" hidden="1" customHeight="1" x14ac:dyDescent="0.2">
      <c r="A17" s="223" t="s">
        <v>2046</v>
      </c>
      <c r="B17" s="397" t="s">
        <v>2047</v>
      </c>
      <c r="C17" s="398"/>
      <c r="D17" s="5"/>
      <c r="E17" s="5"/>
      <c r="F17" s="5"/>
      <c r="G17" s="5"/>
      <c r="H17" s="5"/>
      <c r="I17" s="5"/>
      <c r="J17" s="5"/>
      <c r="K17" s="5"/>
      <c r="L17" s="5"/>
      <c r="M17" s="5"/>
      <c r="N17" s="5"/>
      <c r="O17" s="5"/>
      <c r="P17" s="5"/>
    </row>
    <row r="18" spans="1:16" ht="27.75" hidden="1" customHeight="1" x14ac:dyDescent="0.2">
      <c r="A18" s="223" t="s">
        <v>2048</v>
      </c>
      <c r="B18" s="397" t="s">
        <v>2049</v>
      </c>
      <c r="C18" s="398"/>
      <c r="D18" s="5"/>
      <c r="E18" s="5"/>
      <c r="F18" s="5"/>
      <c r="G18" s="5"/>
      <c r="H18" s="5"/>
      <c r="I18" s="5"/>
      <c r="J18" s="5"/>
      <c r="K18" s="5"/>
      <c r="L18" s="5"/>
      <c r="M18" s="5"/>
      <c r="N18" s="5"/>
      <c r="O18" s="5"/>
      <c r="P18" s="5"/>
    </row>
    <row r="19" spans="1:16" ht="45" hidden="1" customHeight="1" x14ac:dyDescent="0.2">
      <c r="A19" s="223" t="s">
        <v>2048</v>
      </c>
      <c r="B19" s="397" t="s">
        <v>2050</v>
      </c>
      <c r="C19" s="398"/>
      <c r="D19" s="5"/>
      <c r="E19" s="5"/>
      <c r="F19" s="5"/>
      <c r="G19" s="5"/>
      <c r="H19" s="5"/>
      <c r="I19" s="5"/>
      <c r="J19" s="5"/>
      <c r="K19" s="5"/>
      <c r="L19" s="5"/>
      <c r="M19" s="5"/>
      <c r="N19" s="5"/>
      <c r="O19" s="5"/>
      <c r="P19" s="5"/>
    </row>
    <row r="20" spans="1:16" ht="45" hidden="1" customHeight="1" x14ac:dyDescent="0.2">
      <c r="A20" s="223" t="s">
        <v>2051</v>
      </c>
      <c r="B20" s="397" t="s">
        <v>2052</v>
      </c>
      <c r="C20" s="398"/>
      <c r="D20" s="5"/>
      <c r="E20" s="5"/>
      <c r="F20" s="5"/>
      <c r="G20" s="5"/>
      <c r="H20" s="5"/>
      <c r="I20" s="5"/>
      <c r="J20" s="5"/>
      <c r="K20" s="5"/>
      <c r="L20" s="5"/>
      <c r="M20" s="5"/>
      <c r="N20" s="5"/>
      <c r="O20" s="5"/>
      <c r="P20" s="5"/>
    </row>
    <row r="21" spans="1:16" ht="30" hidden="1" customHeight="1" x14ac:dyDescent="0.2">
      <c r="A21" s="223" t="s">
        <v>2053</v>
      </c>
      <c r="B21" s="397" t="s">
        <v>2054</v>
      </c>
      <c r="C21" s="398"/>
      <c r="D21" s="5"/>
      <c r="E21" s="5"/>
      <c r="F21" s="5"/>
      <c r="G21" s="5"/>
      <c r="H21" s="5"/>
      <c r="I21" s="5"/>
      <c r="J21" s="5"/>
      <c r="K21" s="5"/>
      <c r="L21" s="5"/>
      <c r="M21" s="5"/>
      <c r="N21" s="5"/>
      <c r="O21" s="5"/>
      <c r="P21" s="5"/>
    </row>
    <row r="22" spans="1:16" ht="30" hidden="1" customHeight="1" x14ac:dyDescent="0.2">
      <c r="A22" s="223" t="s">
        <v>2055</v>
      </c>
      <c r="B22" s="397" t="s">
        <v>2056</v>
      </c>
      <c r="C22" s="398"/>
      <c r="D22" s="5"/>
      <c r="E22" s="5"/>
      <c r="F22" s="5"/>
      <c r="G22" s="5"/>
      <c r="H22" s="5"/>
      <c r="I22" s="5"/>
      <c r="J22" s="5"/>
      <c r="K22" s="5"/>
      <c r="L22" s="5"/>
      <c r="M22" s="5"/>
      <c r="N22" s="5"/>
      <c r="O22" s="5"/>
      <c r="P22" s="5"/>
    </row>
    <row r="23" spans="1:16" ht="30" hidden="1" customHeight="1" x14ac:dyDescent="0.2">
      <c r="A23" s="223" t="s">
        <v>2057</v>
      </c>
      <c r="B23" s="397" t="s">
        <v>2058</v>
      </c>
      <c r="C23" s="398"/>
      <c r="D23" s="5"/>
      <c r="E23" s="5"/>
      <c r="F23" s="5"/>
      <c r="G23" s="5"/>
      <c r="H23" s="5"/>
      <c r="I23" s="5"/>
      <c r="J23" s="5"/>
      <c r="K23" s="5"/>
      <c r="L23" s="5"/>
      <c r="M23" s="5"/>
      <c r="N23" s="5"/>
      <c r="O23" s="5"/>
      <c r="P23" s="5"/>
    </row>
    <row r="24" spans="1:16" ht="30" hidden="1" customHeight="1" x14ac:dyDescent="0.2">
      <c r="A24" s="223" t="s">
        <v>2059</v>
      </c>
      <c r="B24" s="397" t="s">
        <v>2060</v>
      </c>
      <c r="C24" s="398"/>
      <c r="D24" s="5"/>
      <c r="E24" s="5"/>
      <c r="F24" s="5"/>
      <c r="G24" s="5"/>
      <c r="H24" s="5"/>
      <c r="I24" s="5"/>
      <c r="J24" s="5"/>
      <c r="K24" s="5"/>
      <c r="L24" s="5"/>
      <c r="M24" s="5"/>
      <c r="N24" s="5"/>
      <c r="O24" s="5"/>
      <c r="P24" s="5"/>
    </row>
    <row r="25" spans="1:16" ht="30" hidden="1" customHeight="1" x14ac:dyDescent="0.2">
      <c r="A25" s="223" t="s">
        <v>2061</v>
      </c>
      <c r="B25" s="397" t="s">
        <v>2062</v>
      </c>
      <c r="C25" s="398"/>
      <c r="D25" s="5"/>
      <c r="E25" s="5"/>
      <c r="F25" s="5"/>
      <c r="G25" s="5"/>
      <c r="H25" s="5"/>
      <c r="I25" s="5"/>
      <c r="J25" s="5"/>
      <c r="K25" s="5"/>
      <c r="L25" s="5"/>
      <c r="M25" s="5"/>
      <c r="N25" s="5"/>
      <c r="O25" s="5"/>
      <c r="P25" s="5"/>
    </row>
    <row r="26" spans="1:16" ht="30" hidden="1" customHeight="1" x14ac:dyDescent="0.2">
      <c r="A26" s="223" t="s">
        <v>2063</v>
      </c>
      <c r="B26" s="397" t="s">
        <v>2064</v>
      </c>
      <c r="C26" s="398"/>
      <c r="D26" s="5"/>
      <c r="E26" s="5"/>
      <c r="F26" s="5"/>
      <c r="G26" s="5"/>
      <c r="H26" s="5"/>
      <c r="I26" s="5"/>
      <c r="J26" s="5"/>
      <c r="K26" s="5"/>
      <c r="L26" s="5"/>
      <c r="M26" s="5"/>
      <c r="N26" s="5"/>
      <c r="O26" s="5"/>
      <c r="P26" s="5"/>
    </row>
    <row r="27" spans="1:16" ht="70.5" hidden="1" customHeight="1" x14ac:dyDescent="0.2">
      <c r="A27" s="223" t="s">
        <v>2065</v>
      </c>
      <c r="B27" s="397" t="s">
        <v>2066</v>
      </c>
      <c r="C27" s="398"/>
      <c r="D27" s="5"/>
      <c r="E27" s="5"/>
      <c r="F27" s="5"/>
      <c r="G27" s="5"/>
      <c r="H27" s="5"/>
      <c r="I27" s="5"/>
      <c r="J27" s="5"/>
      <c r="K27" s="5"/>
      <c r="L27" s="5"/>
      <c r="M27" s="5"/>
      <c r="N27" s="5"/>
      <c r="O27" s="5"/>
      <c r="P27" s="5"/>
    </row>
    <row r="28" spans="1:16" ht="48" hidden="1" customHeight="1" x14ac:dyDescent="0.2">
      <c r="A28" s="223" t="s">
        <v>2067</v>
      </c>
      <c r="B28" s="397" t="s">
        <v>2068</v>
      </c>
      <c r="C28" s="398"/>
      <c r="D28" s="5"/>
      <c r="E28" s="5"/>
      <c r="F28" s="5"/>
      <c r="G28" s="5"/>
      <c r="H28" s="5"/>
      <c r="I28" s="5"/>
      <c r="J28" s="5"/>
      <c r="K28" s="5"/>
      <c r="L28" s="5"/>
      <c r="M28" s="5"/>
      <c r="N28" s="5"/>
      <c r="O28" s="5"/>
      <c r="P28" s="5"/>
    </row>
    <row r="29" spans="1:16" ht="100.5" hidden="1" customHeight="1" x14ac:dyDescent="0.2">
      <c r="A29" s="223" t="s">
        <v>2069</v>
      </c>
      <c r="B29" s="397" t="s">
        <v>2070</v>
      </c>
      <c r="C29" s="398"/>
      <c r="D29" s="5"/>
      <c r="E29" s="5"/>
      <c r="F29" s="5"/>
      <c r="G29" s="5"/>
      <c r="H29" s="5"/>
      <c r="I29" s="5"/>
      <c r="J29" s="5"/>
      <c r="K29" s="5"/>
      <c r="L29" s="5"/>
      <c r="M29" s="5"/>
      <c r="N29" s="5"/>
      <c r="O29" s="5"/>
      <c r="P29" s="5"/>
    </row>
    <row r="30" spans="1:16" ht="45" hidden="1" customHeight="1" x14ac:dyDescent="0.2">
      <c r="A30" s="223" t="s">
        <v>2071</v>
      </c>
      <c r="B30" s="397" t="s">
        <v>2072</v>
      </c>
      <c r="C30" s="398"/>
      <c r="D30" s="5"/>
      <c r="E30" s="5"/>
      <c r="F30" s="5"/>
      <c r="G30" s="5"/>
      <c r="H30" s="5"/>
      <c r="I30" s="5"/>
      <c r="J30" s="5"/>
      <c r="K30" s="5"/>
      <c r="L30" s="5"/>
      <c r="M30" s="5"/>
      <c r="N30" s="5"/>
      <c r="O30" s="5"/>
      <c r="P30" s="5"/>
    </row>
    <row r="31" spans="1:16" ht="45" hidden="1" customHeight="1" x14ac:dyDescent="0.2">
      <c r="A31" s="223" t="s">
        <v>2073</v>
      </c>
      <c r="B31" s="397" t="s">
        <v>2074</v>
      </c>
      <c r="C31" s="398"/>
      <c r="D31" s="5"/>
      <c r="E31" s="5"/>
      <c r="F31" s="5"/>
      <c r="G31" s="5"/>
      <c r="H31" s="5"/>
      <c r="I31" s="5"/>
      <c r="J31" s="5"/>
      <c r="K31" s="5"/>
      <c r="L31" s="5"/>
      <c r="M31" s="5"/>
      <c r="N31" s="5"/>
      <c r="O31" s="5"/>
      <c r="P31" s="5"/>
    </row>
    <row r="32" spans="1:16" ht="45" hidden="1" customHeight="1" x14ac:dyDescent="0.2">
      <c r="A32" s="223" t="s">
        <v>2075</v>
      </c>
      <c r="B32" s="397" t="s">
        <v>2076</v>
      </c>
      <c r="C32" s="398"/>
      <c r="D32" s="5"/>
      <c r="E32" s="5"/>
      <c r="F32" s="5"/>
      <c r="G32" s="5"/>
      <c r="H32" s="5"/>
      <c r="I32" s="5"/>
      <c r="J32" s="5"/>
      <c r="K32" s="5"/>
      <c r="L32" s="5"/>
      <c r="M32" s="5"/>
      <c r="N32" s="5"/>
      <c r="O32" s="5"/>
      <c r="P32" s="5"/>
    </row>
    <row r="33" spans="1:16" ht="72" hidden="1" customHeight="1" x14ac:dyDescent="0.2">
      <c r="A33" s="223" t="s">
        <v>2077</v>
      </c>
      <c r="B33" s="397" t="s">
        <v>2078</v>
      </c>
      <c r="C33" s="398"/>
      <c r="D33" s="5"/>
      <c r="E33" s="5"/>
      <c r="F33" s="5"/>
      <c r="G33" s="5"/>
      <c r="H33" s="5"/>
      <c r="I33" s="5"/>
      <c r="J33" s="5"/>
      <c r="K33" s="5"/>
      <c r="L33" s="5"/>
      <c r="M33" s="5"/>
      <c r="N33" s="5"/>
      <c r="O33" s="5"/>
      <c r="P33" s="5"/>
    </row>
    <row r="34" spans="1:16" ht="79.5" hidden="1" customHeight="1" x14ac:dyDescent="0.2">
      <c r="A34" s="223" t="s">
        <v>2079</v>
      </c>
      <c r="B34" s="397" t="s">
        <v>2080</v>
      </c>
      <c r="C34" s="398"/>
      <c r="D34" s="5"/>
      <c r="E34" s="5"/>
      <c r="F34" s="5"/>
      <c r="G34" s="5"/>
      <c r="H34" s="5"/>
      <c r="I34" s="5"/>
      <c r="J34" s="5"/>
      <c r="K34" s="5"/>
      <c r="L34" s="5"/>
      <c r="M34" s="5"/>
      <c r="N34" s="5"/>
      <c r="O34" s="5"/>
      <c r="P34" s="5"/>
    </row>
    <row r="35" spans="1:16" ht="70.5" hidden="1" customHeight="1" x14ac:dyDescent="0.2">
      <c r="A35" s="223" t="s">
        <v>2081</v>
      </c>
      <c r="B35" s="397" t="s">
        <v>2082</v>
      </c>
      <c r="C35" s="398"/>
      <c r="D35" s="5"/>
      <c r="E35" s="5"/>
      <c r="F35" s="5"/>
      <c r="G35" s="5"/>
      <c r="H35" s="5"/>
      <c r="I35" s="5"/>
      <c r="J35" s="5"/>
      <c r="K35" s="5"/>
      <c r="L35" s="5"/>
      <c r="M35" s="5"/>
      <c r="N35" s="5"/>
      <c r="O35" s="5"/>
      <c r="P35" s="5"/>
    </row>
    <row r="36" spans="1:16" ht="45.75" hidden="1" customHeight="1" x14ac:dyDescent="0.2">
      <c r="A36" s="223" t="s">
        <v>2083</v>
      </c>
      <c r="B36" s="397" t="s">
        <v>2084</v>
      </c>
      <c r="C36" s="398"/>
      <c r="D36" s="5"/>
      <c r="E36" s="5"/>
      <c r="F36" s="5"/>
      <c r="G36" s="5"/>
      <c r="H36" s="5"/>
      <c r="I36" s="5"/>
      <c r="J36" s="5"/>
      <c r="K36" s="5"/>
      <c r="L36" s="5"/>
      <c r="M36" s="5"/>
      <c r="N36" s="5"/>
      <c r="O36" s="5"/>
      <c r="P36" s="5"/>
    </row>
    <row r="37" spans="1:16" ht="54.75" hidden="1" customHeight="1" x14ac:dyDescent="0.2">
      <c r="A37" s="223" t="s">
        <v>2085</v>
      </c>
      <c r="B37" s="397" t="s">
        <v>2086</v>
      </c>
      <c r="C37" s="398"/>
      <c r="D37" s="5"/>
      <c r="E37" s="5"/>
      <c r="F37" s="5"/>
      <c r="G37" s="5"/>
      <c r="H37" s="5"/>
      <c r="I37" s="5"/>
      <c r="J37" s="5"/>
      <c r="K37" s="5"/>
      <c r="L37" s="5"/>
      <c r="M37" s="5"/>
      <c r="N37" s="5"/>
      <c r="O37" s="5"/>
      <c r="P37" s="5"/>
    </row>
    <row r="38" spans="1:16" ht="37.5" hidden="1" customHeight="1" x14ac:dyDescent="0.2">
      <c r="A38" s="223" t="s">
        <v>2087</v>
      </c>
      <c r="B38" s="397" t="s">
        <v>2088</v>
      </c>
      <c r="C38" s="398"/>
      <c r="D38" s="5"/>
      <c r="E38" s="5"/>
      <c r="F38" s="5"/>
      <c r="G38" s="5"/>
      <c r="H38" s="5"/>
      <c r="I38" s="5"/>
      <c r="J38" s="5"/>
      <c r="K38" s="5"/>
      <c r="L38" s="5"/>
      <c r="M38" s="5"/>
      <c r="N38" s="5"/>
      <c r="O38" s="5"/>
      <c r="P38" s="5"/>
    </row>
    <row r="39" spans="1:16" ht="61.5" hidden="1" customHeight="1" x14ac:dyDescent="0.2">
      <c r="A39" s="223" t="s">
        <v>2089</v>
      </c>
      <c r="B39" s="397" t="s">
        <v>2090</v>
      </c>
      <c r="C39" s="398"/>
      <c r="D39" s="5"/>
      <c r="E39" s="5"/>
      <c r="F39" s="5"/>
      <c r="G39" s="5"/>
      <c r="H39" s="5"/>
      <c r="I39" s="5"/>
      <c r="J39" s="5"/>
      <c r="K39" s="5"/>
      <c r="L39" s="5"/>
      <c r="M39" s="5"/>
      <c r="N39" s="5"/>
      <c r="O39" s="5"/>
      <c r="P39" s="5"/>
    </row>
    <row r="40" spans="1:16" ht="53.25" hidden="1" customHeight="1" x14ac:dyDescent="0.2">
      <c r="A40" s="223" t="s">
        <v>2091</v>
      </c>
      <c r="B40" s="397" t="s">
        <v>2092</v>
      </c>
      <c r="C40" s="398"/>
      <c r="D40" s="5"/>
      <c r="E40" s="5"/>
      <c r="F40" s="5"/>
      <c r="G40" s="5"/>
      <c r="H40" s="5"/>
      <c r="I40" s="5"/>
      <c r="J40" s="5"/>
      <c r="K40" s="5"/>
      <c r="L40" s="5"/>
      <c r="M40" s="5"/>
      <c r="N40" s="5"/>
      <c r="O40" s="5"/>
      <c r="P40" s="5"/>
    </row>
    <row r="41" spans="1:16" ht="73.5" hidden="1" customHeight="1" x14ac:dyDescent="0.2">
      <c r="A41" s="223" t="s">
        <v>2093</v>
      </c>
      <c r="B41" s="397" t="s">
        <v>2094</v>
      </c>
      <c r="C41" s="398"/>
      <c r="D41" s="5"/>
      <c r="E41" s="5"/>
      <c r="F41" s="5"/>
      <c r="G41" s="5"/>
      <c r="H41" s="5"/>
      <c r="I41" s="5"/>
      <c r="J41" s="5"/>
      <c r="K41" s="5"/>
      <c r="L41" s="5"/>
      <c r="M41" s="5"/>
      <c r="N41" s="5"/>
      <c r="O41" s="5"/>
      <c r="P41" s="5"/>
    </row>
    <row r="42" spans="1:16" ht="57.75" hidden="1" customHeight="1" x14ac:dyDescent="0.2">
      <c r="A42" s="223" t="s">
        <v>2095</v>
      </c>
      <c r="B42" s="397" t="s">
        <v>2096</v>
      </c>
      <c r="C42" s="398"/>
      <c r="D42" s="5"/>
      <c r="E42" s="5"/>
      <c r="F42" s="5"/>
      <c r="G42" s="5"/>
      <c r="H42" s="5"/>
      <c r="I42" s="5"/>
      <c r="J42" s="5"/>
      <c r="K42" s="5"/>
      <c r="L42" s="5"/>
      <c r="M42" s="5"/>
      <c r="N42" s="5"/>
      <c r="O42" s="5"/>
      <c r="P42" s="5"/>
    </row>
    <row r="43" spans="1:16" ht="84" hidden="1" customHeight="1" x14ac:dyDescent="0.2">
      <c r="A43" s="223" t="s">
        <v>2097</v>
      </c>
      <c r="B43" s="397" t="s">
        <v>2098</v>
      </c>
      <c r="C43" s="398"/>
      <c r="D43" s="5"/>
      <c r="E43" s="5"/>
      <c r="F43" s="5"/>
      <c r="G43" s="5"/>
      <c r="H43" s="5"/>
      <c r="I43" s="5"/>
      <c r="J43" s="5"/>
      <c r="K43" s="5"/>
      <c r="L43" s="5"/>
      <c r="M43" s="5"/>
      <c r="N43" s="5"/>
      <c r="O43" s="5"/>
      <c r="P43" s="5"/>
    </row>
    <row r="44" spans="1:16" ht="48" hidden="1" customHeight="1" x14ac:dyDescent="0.2">
      <c r="A44" s="223" t="s">
        <v>2099</v>
      </c>
      <c r="B44" s="397" t="s">
        <v>2100</v>
      </c>
      <c r="C44" s="398"/>
      <c r="D44" s="5"/>
      <c r="E44" s="5"/>
      <c r="F44" s="5"/>
      <c r="G44" s="5"/>
      <c r="H44" s="5"/>
      <c r="I44" s="5"/>
      <c r="J44" s="5"/>
      <c r="K44" s="5"/>
      <c r="L44" s="5"/>
      <c r="M44" s="5"/>
      <c r="N44" s="5"/>
      <c r="O44" s="5"/>
      <c r="P44" s="5"/>
    </row>
    <row r="45" spans="1:16" ht="57" hidden="1" customHeight="1" x14ac:dyDescent="0.2">
      <c r="A45" s="223" t="s">
        <v>2101</v>
      </c>
      <c r="B45" s="397" t="s">
        <v>2102</v>
      </c>
      <c r="C45" s="398"/>
      <c r="D45" s="5"/>
      <c r="E45" s="5"/>
      <c r="F45" s="5"/>
      <c r="G45" s="5"/>
      <c r="H45" s="5"/>
      <c r="I45" s="5"/>
      <c r="J45" s="5"/>
      <c r="K45" s="5"/>
      <c r="L45" s="5"/>
      <c r="M45" s="5"/>
      <c r="N45" s="5"/>
      <c r="O45" s="5"/>
      <c r="P45" s="5"/>
    </row>
    <row r="46" spans="1:16" ht="73.5" hidden="1" customHeight="1" x14ac:dyDescent="0.2">
      <c r="A46" s="223" t="s">
        <v>2103</v>
      </c>
      <c r="B46" s="408" t="s">
        <v>2104</v>
      </c>
      <c r="C46" s="398"/>
      <c r="D46" s="5"/>
      <c r="E46" s="5"/>
      <c r="F46" s="5"/>
      <c r="G46" s="5"/>
      <c r="H46" s="5"/>
      <c r="I46" s="5"/>
      <c r="J46" s="5"/>
      <c r="K46" s="5"/>
      <c r="L46" s="5"/>
      <c r="M46" s="5"/>
      <c r="N46" s="5"/>
      <c r="O46" s="5"/>
      <c r="P46" s="5"/>
    </row>
    <row r="47" spans="1:16" ht="66" hidden="1" customHeight="1" x14ac:dyDescent="0.2">
      <c r="A47" s="39" t="s">
        <v>2105</v>
      </c>
      <c r="B47" s="409" t="s">
        <v>2106</v>
      </c>
      <c r="C47" s="409"/>
      <c r="D47" s="5"/>
      <c r="E47" s="5"/>
      <c r="F47" s="5"/>
      <c r="G47" s="5"/>
      <c r="H47" s="5"/>
      <c r="I47" s="5"/>
      <c r="J47" s="5"/>
      <c r="K47" s="5"/>
      <c r="L47" s="5"/>
      <c r="M47" s="5"/>
      <c r="N47" s="5"/>
      <c r="O47" s="5"/>
      <c r="P47" s="5"/>
    </row>
    <row r="48" spans="1:16" ht="123.75" customHeight="1" x14ac:dyDescent="0.2">
      <c r="A48" s="202" t="s">
        <v>2107</v>
      </c>
      <c r="B48" s="407" t="s">
        <v>2108</v>
      </c>
      <c r="C48" s="406"/>
      <c r="D48" s="5"/>
      <c r="E48" s="5"/>
      <c r="F48" s="5"/>
      <c r="G48" s="5"/>
      <c r="H48" s="5"/>
      <c r="I48" s="5"/>
      <c r="J48" s="5"/>
      <c r="K48" s="5"/>
      <c r="L48" s="5"/>
      <c r="M48" s="5"/>
      <c r="N48" s="5"/>
      <c r="O48" s="5"/>
      <c r="P48" s="5"/>
    </row>
    <row r="49" spans="1:16" ht="34.5" customHeight="1" x14ac:dyDescent="0.2">
      <c r="A49" s="202" t="s">
        <v>2109</v>
      </c>
      <c r="B49" s="405" t="s">
        <v>2110</v>
      </c>
      <c r="C49" s="406"/>
      <c r="D49" s="5"/>
      <c r="E49" s="5"/>
      <c r="F49" s="5"/>
      <c r="G49" s="5"/>
      <c r="H49" s="5"/>
      <c r="I49" s="5"/>
      <c r="J49" s="5"/>
      <c r="K49" s="5"/>
      <c r="L49" s="5"/>
      <c r="M49" s="5"/>
      <c r="N49" s="5"/>
      <c r="O49" s="5"/>
      <c r="P49" s="5"/>
    </row>
    <row r="50" spans="1:16" ht="34.5" customHeight="1" x14ac:dyDescent="0.2">
      <c r="A50" s="202" t="s">
        <v>2111</v>
      </c>
      <c r="B50" s="405" t="s">
        <v>2112</v>
      </c>
      <c r="C50" s="406"/>
      <c r="D50" s="5"/>
      <c r="E50" s="5"/>
      <c r="F50" s="5"/>
      <c r="G50" s="5"/>
      <c r="H50" s="5"/>
      <c r="I50" s="5"/>
      <c r="J50" s="5"/>
      <c r="K50" s="5"/>
      <c r="L50" s="5"/>
      <c r="M50" s="5"/>
      <c r="N50" s="5"/>
      <c r="O50" s="5"/>
      <c r="P50" s="5"/>
    </row>
    <row r="51" spans="1:16" ht="31.5" customHeight="1" x14ac:dyDescent="0.2">
      <c r="A51" s="224" t="s">
        <v>2113</v>
      </c>
      <c r="B51" s="397" t="s">
        <v>2114</v>
      </c>
      <c r="C51" s="398"/>
      <c r="D51" s="5"/>
      <c r="E51" s="5"/>
      <c r="F51" s="5"/>
      <c r="G51" s="5"/>
      <c r="H51" s="5"/>
      <c r="I51" s="5"/>
      <c r="J51" s="5"/>
      <c r="K51" s="5"/>
      <c r="L51" s="5"/>
      <c r="M51" s="5"/>
      <c r="N51" s="5"/>
      <c r="O51" s="5"/>
      <c r="P51" s="5"/>
    </row>
    <row r="52" spans="1:16" ht="31.5" customHeight="1" x14ac:dyDescent="0.2">
      <c r="A52" s="224" t="s">
        <v>2115</v>
      </c>
      <c r="B52" s="397" t="s">
        <v>2116</v>
      </c>
      <c r="C52" s="398"/>
      <c r="D52" s="5"/>
      <c r="E52" s="5"/>
      <c r="F52" s="5"/>
      <c r="G52" s="5"/>
      <c r="H52" s="5"/>
      <c r="I52" s="5"/>
      <c r="J52" s="5"/>
      <c r="K52" s="5"/>
      <c r="L52" s="5"/>
      <c r="M52" s="5"/>
      <c r="N52" s="5"/>
      <c r="O52" s="5"/>
      <c r="P52" s="5"/>
    </row>
    <row r="53" spans="1:16" ht="31.5" customHeight="1" x14ac:dyDescent="0.2">
      <c r="A53" s="224" t="s">
        <v>2117</v>
      </c>
      <c r="B53" s="410" t="s">
        <v>2118</v>
      </c>
      <c r="C53" s="411"/>
      <c r="D53" s="5"/>
      <c r="E53" s="5"/>
      <c r="F53" s="5"/>
      <c r="G53" s="5"/>
      <c r="H53" s="5"/>
      <c r="I53" s="5"/>
      <c r="J53" s="5"/>
      <c r="K53" s="5"/>
      <c r="L53" s="5"/>
      <c r="M53" s="5"/>
      <c r="N53" s="5"/>
      <c r="O53" s="5"/>
      <c r="P53" s="5"/>
    </row>
    <row r="54" spans="1:16" ht="31.5" customHeight="1" x14ac:dyDescent="0.2">
      <c r="A54" s="224" t="s">
        <v>2119</v>
      </c>
      <c r="B54" s="410" t="s">
        <v>2120</v>
      </c>
      <c r="C54" s="411"/>
      <c r="D54" s="5"/>
      <c r="E54" s="5"/>
      <c r="F54" s="5"/>
      <c r="G54" s="5"/>
      <c r="H54" s="5"/>
      <c r="I54" s="5"/>
      <c r="J54" s="5"/>
      <c r="K54" s="5"/>
      <c r="L54" s="5"/>
      <c r="M54" s="5"/>
      <c r="N54" s="5"/>
      <c r="O54" s="5"/>
      <c r="P54" s="5"/>
    </row>
    <row r="55" spans="1:16" ht="54.6" customHeight="1" x14ac:dyDescent="0.2">
      <c r="A55" s="224" t="s">
        <v>2121</v>
      </c>
      <c r="B55" s="410" t="s">
        <v>2122</v>
      </c>
      <c r="C55" s="411"/>
      <c r="D55" s="5"/>
      <c r="E55" s="5"/>
      <c r="F55" s="5"/>
      <c r="G55" s="5"/>
      <c r="H55" s="5"/>
      <c r="I55" s="5"/>
      <c r="J55" s="5"/>
      <c r="K55" s="5"/>
      <c r="L55" s="5"/>
      <c r="M55" s="5"/>
      <c r="N55" s="5"/>
      <c r="O55" s="5"/>
      <c r="P55" s="5"/>
    </row>
    <row r="56" spans="1:16" ht="54.6" customHeight="1" x14ac:dyDescent="0.2">
      <c r="A56" s="224" t="s">
        <v>2123</v>
      </c>
      <c r="B56" s="410" t="s">
        <v>2124</v>
      </c>
      <c r="C56" s="411"/>
      <c r="D56" s="5"/>
      <c r="E56" s="5"/>
      <c r="F56" s="5"/>
      <c r="G56" s="5"/>
      <c r="H56" s="5"/>
      <c r="I56" s="5"/>
      <c r="J56" s="5"/>
      <c r="K56" s="5"/>
      <c r="L56" s="5"/>
      <c r="M56" s="5"/>
      <c r="N56" s="5"/>
      <c r="O56" s="5"/>
      <c r="P56" s="5"/>
    </row>
    <row r="57" spans="1:16" ht="54" customHeight="1" x14ac:dyDescent="0.2">
      <c r="A57" s="224" t="s">
        <v>2125</v>
      </c>
      <c r="B57" s="410" t="s">
        <v>2126</v>
      </c>
      <c r="C57" s="411"/>
      <c r="D57" s="5"/>
      <c r="E57" s="5"/>
      <c r="F57" s="5"/>
      <c r="G57" s="5"/>
      <c r="H57" s="5"/>
      <c r="I57" s="5"/>
      <c r="J57" s="5"/>
      <c r="K57" s="5"/>
      <c r="L57" s="5"/>
      <c r="M57" s="5"/>
      <c r="N57" s="5"/>
      <c r="O57" s="5"/>
      <c r="P57" s="5"/>
    </row>
    <row r="58" spans="1:16" ht="31.15" customHeight="1" x14ac:dyDescent="0.2">
      <c r="A58" s="270" t="s">
        <v>2127</v>
      </c>
      <c r="B58" s="403" t="s">
        <v>2128</v>
      </c>
      <c r="C58" s="404"/>
      <c r="D58" s="5"/>
      <c r="E58" s="5"/>
      <c r="F58" s="5"/>
      <c r="G58" s="5"/>
      <c r="H58" s="5"/>
      <c r="I58" s="5"/>
      <c r="J58" s="5"/>
      <c r="K58" s="5"/>
      <c r="L58" s="5"/>
      <c r="M58" s="5"/>
      <c r="N58" s="5"/>
      <c r="O58" s="5"/>
      <c r="P58" s="5"/>
    </row>
    <row r="59" spans="1:16" ht="46.5" customHeight="1" x14ac:dyDescent="0.2">
      <c r="A59" s="302" t="s">
        <v>2129</v>
      </c>
      <c r="B59" s="395" t="s">
        <v>2130</v>
      </c>
      <c r="C59" s="396"/>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4" t="s">
        <v>1970</v>
      </c>
      <c r="B2" s="335"/>
      <c r="C2" s="335"/>
      <c r="D2" s="335"/>
      <c r="E2" s="335"/>
      <c r="F2" s="335"/>
      <c r="G2" s="335"/>
      <c r="H2" s="335"/>
      <c r="I2" s="33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6" t="s">
        <v>1972</v>
      </c>
      <c r="B4" s="337"/>
      <c r="C4" s="337"/>
      <c r="D4" s="337"/>
      <c r="E4" s="337"/>
      <c r="F4" s="337"/>
      <c r="G4" s="337"/>
      <c r="H4" s="337"/>
      <c r="I4" s="337"/>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35142</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5" t="s">
        <v>1976</v>
      </c>
      <c r="F7" s="338" t="s">
        <v>1977</v>
      </c>
      <c r="G7" s="33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5"/>
      <c r="F8" s="340" t="s">
        <v>1980</v>
      </c>
      <c r="G8" s="341"/>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5"/>
      <c r="F9" s="332" t="s">
        <v>1981</v>
      </c>
      <c r="G9" s="333"/>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5"/>
      <c r="F10" s="340" t="s">
        <v>1982</v>
      </c>
      <c r="G10" s="341"/>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5"/>
      <c r="F11" s="330" t="s">
        <v>1983</v>
      </c>
      <c r="G11" s="331"/>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5"/>
      <c r="F12" s="328" t="s">
        <v>1984</v>
      </c>
      <c r="G12" s="329"/>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65"/>
      <c r="F13" s="362" t="s">
        <v>1988</v>
      </c>
      <c r="G13" s="363"/>
      <c r="H13" s="364"/>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5" t="s">
        <v>8</v>
      </c>
      <c r="C16" s="366"/>
      <c r="D16" s="366"/>
      <c r="E16" s="366"/>
      <c r="F16" s="347"/>
      <c r="G16" s="201" t="s">
        <v>9</v>
      </c>
      <c r="H16" s="265" t="s">
        <v>10</v>
      </c>
      <c r="I16" s="266" t="s">
        <v>11</v>
      </c>
      <c r="J16" s="5"/>
      <c r="K16" s="5"/>
      <c r="L16" s="5"/>
      <c r="M16" s="5"/>
      <c r="N16" s="5"/>
      <c r="O16" s="5"/>
      <c r="P16" s="5"/>
      <c r="Q16" s="5"/>
      <c r="R16" s="5"/>
      <c r="S16" s="5"/>
      <c r="T16" s="5"/>
      <c r="U16" s="5"/>
      <c r="V16" s="5"/>
      <c r="W16" s="5"/>
    </row>
    <row r="17" spans="1:23" ht="12.75" customHeight="1" x14ac:dyDescent="0.2">
      <c r="A17" s="342" t="s">
        <v>1977</v>
      </c>
      <c r="B17" s="361" t="str">
        <f>'PR-RAS'!B6</f>
        <v>PRIHODI POSLOVANJA (šifre 61+62+63+64+65+66+67+68)</v>
      </c>
      <c r="C17" s="357"/>
      <c r="D17" s="357"/>
      <c r="E17" s="357"/>
      <c r="F17" s="358"/>
      <c r="G17" s="28" t="str">
        <f>'PR-RAS'!C6</f>
        <v>6</v>
      </c>
      <c r="H17" s="275">
        <f>'PR-RAS'!D6</f>
        <v>43180173.659999996</v>
      </c>
      <c r="I17" s="275">
        <f>'PR-RAS'!E6</f>
        <v>44988471.459999993</v>
      </c>
      <c r="J17" s="5"/>
      <c r="K17" s="5"/>
      <c r="L17" s="5"/>
      <c r="M17" s="5"/>
      <c r="N17" s="5"/>
      <c r="O17" s="5"/>
      <c r="P17" s="5"/>
      <c r="Q17" s="5"/>
      <c r="R17" s="5"/>
      <c r="S17" s="5"/>
      <c r="T17" s="5"/>
      <c r="U17" s="5"/>
      <c r="V17" s="5"/>
      <c r="W17" s="5"/>
    </row>
    <row r="18" spans="1:23" ht="12.75" customHeight="1" x14ac:dyDescent="0.2">
      <c r="A18" s="343"/>
      <c r="B18" s="350" t="str">
        <f>'PR-RAS'!B152</f>
        <v xml:space="preserve">RASHODI POSLOVANJA (šifre 31+32+34+35+36+37+38) </v>
      </c>
      <c r="C18" s="351"/>
      <c r="D18" s="351"/>
      <c r="E18" s="351"/>
      <c r="F18" s="352"/>
      <c r="G18" s="29" t="str">
        <f>'PR-RAS'!C152</f>
        <v>3</v>
      </c>
      <c r="H18" s="275">
        <f>'PR-RAS'!D152</f>
        <v>33894098.509999998</v>
      </c>
      <c r="I18" s="275">
        <f>'PR-RAS'!E152</f>
        <v>40206507.949999996</v>
      </c>
      <c r="J18" s="5"/>
      <c r="K18" s="5"/>
      <c r="L18" s="5"/>
      <c r="M18" s="5"/>
      <c r="N18" s="5"/>
      <c r="O18" s="5"/>
      <c r="P18" s="5"/>
      <c r="Q18" s="5"/>
      <c r="R18" s="5"/>
      <c r="S18" s="5"/>
      <c r="T18" s="5"/>
      <c r="U18" s="5"/>
      <c r="V18" s="5"/>
      <c r="W18" s="5"/>
    </row>
    <row r="19" spans="1:23" ht="12.75" customHeight="1" x14ac:dyDescent="0.2">
      <c r="A19" s="343"/>
      <c r="B19" s="350" t="str">
        <f>'PR-RAS'!B649</f>
        <v>Višak prihoda i primitaka raspoloživ u sljedećem razdoblju (šifre X005 + '9221-9222' - Y005 - '9222-9221')</v>
      </c>
      <c r="C19" s="351"/>
      <c r="D19" s="351"/>
      <c r="E19" s="351"/>
      <c r="F19" s="352"/>
      <c r="G19" s="29" t="str">
        <f>'PR-RAS'!C649</f>
        <v>X006</v>
      </c>
      <c r="H19" s="275">
        <f>'PR-RAS'!D649</f>
        <v>11472241.469999999</v>
      </c>
      <c r="I19" s="275">
        <f>'PR-RAS'!E649</f>
        <v>9068592.7399999872</v>
      </c>
      <c r="J19" s="5"/>
      <c r="K19" s="5"/>
      <c r="L19" s="5"/>
      <c r="M19" s="5"/>
      <c r="N19" s="5"/>
      <c r="O19" s="5"/>
      <c r="P19" s="5"/>
      <c r="Q19" s="5"/>
      <c r="R19" s="5"/>
      <c r="S19" s="5"/>
      <c r="T19" s="5"/>
      <c r="U19" s="5"/>
      <c r="V19" s="5"/>
      <c r="W19" s="5"/>
    </row>
    <row r="20" spans="1:23" ht="12.75" customHeight="1" x14ac:dyDescent="0.2">
      <c r="A20" s="344"/>
      <c r="B20" s="353" t="str">
        <f>'PR-RAS'!B650</f>
        <v>Manjak prihoda i primitaka za pokriće u sljedećem razdoblju (šifre Y005 + '9222-9221' - X005 - '9221-9222' )</v>
      </c>
      <c r="C20" s="354"/>
      <c r="D20" s="354"/>
      <c r="E20" s="354"/>
      <c r="F20" s="355"/>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45" t="s">
        <v>8</v>
      </c>
      <c r="C21" s="346"/>
      <c r="D21" s="346"/>
      <c r="E21" s="346"/>
      <c r="F21" s="347"/>
      <c r="G21" s="201" t="s">
        <v>9</v>
      </c>
      <c r="H21" s="265" t="s">
        <v>1990</v>
      </c>
      <c r="I21" s="266" t="s">
        <v>1991</v>
      </c>
      <c r="J21" s="5"/>
      <c r="K21" s="5"/>
      <c r="L21" s="5"/>
      <c r="M21" s="5"/>
      <c r="N21" s="5"/>
      <c r="O21" s="5"/>
      <c r="P21" s="5"/>
      <c r="Q21" s="5"/>
      <c r="R21" s="5"/>
      <c r="S21" s="5"/>
      <c r="T21" s="5"/>
      <c r="U21" s="5"/>
      <c r="V21" s="5"/>
      <c r="W21" s="5"/>
    </row>
    <row r="22" spans="1:23" ht="12.75" customHeight="1" x14ac:dyDescent="0.2">
      <c r="A22" s="342" t="s">
        <v>1980</v>
      </c>
      <c r="B22" s="361" t="str">
        <f>BILANCA!B7</f>
        <v>Nefinancijska imovina (šifre 01+02+03+04+05+06)</v>
      </c>
      <c r="C22" s="357"/>
      <c r="D22" s="357"/>
      <c r="E22" s="357"/>
      <c r="F22" s="358"/>
      <c r="G22" s="126" t="str">
        <f>BILANCA!C7</f>
        <v>B002</v>
      </c>
      <c r="H22" s="275">
        <f>BILANCA!D7</f>
        <v>129210759.85000002</v>
      </c>
      <c r="I22" s="275">
        <f>BILANCA!E7</f>
        <v>137634402.44</v>
      </c>
      <c r="J22" s="5"/>
      <c r="K22" s="5"/>
      <c r="L22" s="5"/>
      <c r="M22" s="5"/>
      <c r="N22" s="5"/>
      <c r="O22" s="5"/>
      <c r="P22" s="5"/>
      <c r="Q22" s="5"/>
      <c r="R22" s="5"/>
      <c r="S22" s="5"/>
      <c r="T22" s="5"/>
      <c r="U22" s="5"/>
      <c r="V22" s="5"/>
      <c r="W22" s="5"/>
    </row>
    <row r="23" spans="1:23" ht="12.75" customHeight="1" x14ac:dyDescent="0.2">
      <c r="A23" s="343"/>
      <c r="B23" s="350" t="str">
        <f>BILANCA!B69</f>
        <v>Financijska imovina (šifre 11+12+13+14+15+16+17+19)</v>
      </c>
      <c r="C23" s="351"/>
      <c r="D23" s="351"/>
      <c r="E23" s="351"/>
      <c r="F23" s="352"/>
      <c r="G23" s="127" t="str">
        <f>BILANCA!C69</f>
        <v>1</v>
      </c>
      <c r="H23" s="275">
        <f>BILANCA!D69</f>
        <v>59647723.93</v>
      </c>
      <c r="I23" s="275">
        <f>BILANCA!E69</f>
        <v>58585469.759999998</v>
      </c>
      <c r="J23" s="5"/>
      <c r="K23" s="5"/>
      <c r="L23" s="5"/>
      <c r="M23" s="5"/>
      <c r="N23" s="5"/>
      <c r="O23" s="5"/>
      <c r="P23" s="5"/>
      <c r="Q23" s="5"/>
      <c r="R23" s="5"/>
      <c r="S23" s="5"/>
      <c r="T23" s="5"/>
      <c r="U23" s="5"/>
      <c r="V23" s="5"/>
      <c r="W23" s="5"/>
    </row>
    <row r="24" spans="1:23" ht="12.75" customHeight="1" x14ac:dyDescent="0.2">
      <c r="A24" s="343"/>
      <c r="B24" s="350" t="str">
        <f>BILANCA!B177</f>
        <v xml:space="preserve">Obveze (šifre 23+24+25+26+27+29) </v>
      </c>
      <c r="C24" s="351"/>
      <c r="D24" s="351"/>
      <c r="E24" s="351"/>
      <c r="F24" s="352"/>
      <c r="G24" s="127" t="str">
        <f>BILANCA!C177</f>
        <v>2</v>
      </c>
      <c r="H24" s="275">
        <f>BILANCA!D177</f>
        <v>17144899.200000003</v>
      </c>
      <c r="I24" s="275">
        <f>BILANCA!E177</f>
        <v>22504077.600000001</v>
      </c>
      <c r="J24" s="5"/>
      <c r="K24" s="5"/>
      <c r="L24" s="5"/>
      <c r="M24" s="5"/>
      <c r="N24" s="5"/>
      <c r="O24" s="5"/>
      <c r="P24" s="5"/>
      <c r="Q24" s="5"/>
      <c r="R24" s="5"/>
      <c r="S24" s="5"/>
      <c r="T24" s="5"/>
      <c r="U24" s="5"/>
      <c r="V24" s="5"/>
      <c r="W24" s="5"/>
    </row>
    <row r="25" spans="1:23" ht="12.75" customHeight="1" x14ac:dyDescent="0.2">
      <c r="A25" s="344"/>
      <c r="B25" s="353" t="str">
        <f>BILANCA!B251</f>
        <v>Vlastiti izvori (šifre 91 + 922 - 93 + 96 + 97)</v>
      </c>
      <c r="C25" s="354"/>
      <c r="D25" s="354"/>
      <c r="E25" s="354"/>
      <c r="F25" s="355"/>
      <c r="G25" s="128" t="str">
        <f>BILANCA!C251</f>
        <v>9</v>
      </c>
      <c r="H25" s="275">
        <f>BILANCA!D251</f>
        <v>171713584.58000001</v>
      </c>
      <c r="I25" s="275">
        <f>BILANCA!E251</f>
        <v>173715794.59999999</v>
      </c>
      <c r="J25" s="5"/>
      <c r="K25" s="5"/>
      <c r="L25" s="5"/>
      <c r="M25" s="5"/>
      <c r="N25" s="5"/>
      <c r="O25" s="5"/>
      <c r="P25" s="5"/>
      <c r="Q25" s="5"/>
      <c r="R25" s="5"/>
      <c r="S25" s="5"/>
      <c r="T25" s="5"/>
      <c r="U25" s="5"/>
      <c r="V25" s="5"/>
      <c r="W25" s="5"/>
    </row>
    <row r="26" spans="1:23" ht="48" x14ac:dyDescent="0.2">
      <c r="A26" s="200" t="s">
        <v>1989</v>
      </c>
      <c r="B26" s="345" t="s">
        <v>8</v>
      </c>
      <c r="C26" s="346"/>
      <c r="D26" s="346"/>
      <c r="E26" s="346"/>
      <c r="F26" s="347"/>
      <c r="G26" s="201" t="s">
        <v>9</v>
      </c>
      <c r="H26" s="265" t="s">
        <v>10</v>
      </c>
      <c r="I26" s="266" t="s">
        <v>11</v>
      </c>
      <c r="J26" s="5"/>
      <c r="K26" s="5"/>
      <c r="L26" s="5"/>
      <c r="M26" s="5"/>
      <c r="N26" s="5"/>
      <c r="O26" s="5"/>
      <c r="P26" s="5"/>
      <c r="Q26" s="5"/>
      <c r="R26" s="5"/>
      <c r="S26" s="5"/>
      <c r="T26" s="5"/>
      <c r="U26" s="5"/>
      <c r="V26" s="5"/>
      <c r="W26" s="5"/>
    </row>
    <row r="27" spans="1:23" ht="12.75" customHeight="1" x14ac:dyDescent="0.2">
      <c r="A27" s="342" t="s">
        <v>1992</v>
      </c>
      <c r="B27" s="361" t="str">
        <f>'RAS-funkcijski'!B5</f>
        <v>Opće javne usluge (šifre 011+012+013+014 do 018)</v>
      </c>
      <c r="C27" s="357"/>
      <c r="D27" s="357"/>
      <c r="E27" s="357"/>
      <c r="F27" s="358"/>
      <c r="G27" s="126" t="str">
        <f>'RAS-funkcijski'!C5</f>
        <v>01</v>
      </c>
      <c r="H27" s="275">
        <f>'RAS-funkcijski'!D5</f>
        <v>4494761.2399999993</v>
      </c>
      <c r="I27" s="275">
        <f>'RAS-funkcijski'!E5</f>
        <v>6280906.9700000007</v>
      </c>
      <c r="J27" s="5"/>
      <c r="K27" s="5"/>
      <c r="L27" s="5"/>
      <c r="M27" s="5"/>
      <c r="N27" s="5"/>
      <c r="O27" s="5"/>
      <c r="P27" s="5"/>
      <c r="Q27" s="5"/>
      <c r="R27" s="5"/>
      <c r="S27" s="5"/>
      <c r="T27" s="5"/>
      <c r="U27" s="5"/>
      <c r="V27" s="5"/>
      <c r="W27" s="5"/>
    </row>
    <row r="28" spans="1:23" ht="12.75" customHeight="1" x14ac:dyDescent="0.2">
      <c r="A28" s="343"/>
      <c r="B28" s="350" t="str">
        <f>'RAS-funkcijski'!B35</f>
        <v>Ekonomski poslovi (šifre 041+042+043+044+045+046+047+048+049)</v>
      </c>
      <c r="C28" s="351"/>
      <c r="D28" s="351"/>
      <c r="E28" s="351"/>
      <c r="F28" s="352"/>
      <c r="G28" s="127" t="str">
        <f>'RAS-funkcijski'!C35</f>
        <v>04</v>
      </c>
      <c r="H28" s="275">
        <f>'RAS-funkcijski'!D35</f>
        <v>3780696.5</v>
      </c>
      <c r="I28" s="275">
        <f>'RAS-funkcijski'!E35</f>
        <v>4930261.8</v>
      </c>
      <c r="J28" s="5"/>
      <c r="K28" s="5"/>
      <c r="L28" s="5"/>
      <c r="M28" s="5"/>
      <c r="N28" s="5"/>
      <c r="O28" s="5"/>
      <c r="P28" s="5"/>
      <c r="Q28" s="5"/>
      <c r="R28" s="5"/>
      <c r="S28" s="5"/>
      <c r="T28" s="5"/>
      <c r="U28" s="5"/>
      <c r="V28" s="5"/>
      <c r="W28" s="5"/>
    </row>
    <row r="29" spans="1:23" ht="12.75" customHeight="1" x14ac:dyDescent="0.2">
      <c r="A29" s="343"/>
      <c r="B29" s="350" t="str">
        <f>'RAS-funkcijski'!B88</f>
        <v>Rashodi vezani za stanovanje i kom. pogodnosti koji nisu drugdje svrstani</v>
      </c>
      <c r="C29" s="351"/>
      <c r="D29" s="351"/>
      <c r="E29" s="351"/>
      <c r="F29" s="352"/>
      <c r="G29" s="127" t="str">
        <f>'RAS-funkcijski'!C88</f>
        <v>066</v>
      </c>
      <c r="H29" s="275">
        <f>'RAS-funkcijski'!D88</f>
        <v>89188.08</v>
      </c>
      <c r="I29" s="275">
        <f>'RAS-funkcijski'!E88</f>
        <v>85224.91</v>
      </c>
      <c r="J29" s="5"/>
      <c r="K29" s="5"/>
      <c r="L29" s="5"/>
      <c r="M29" s="5"/>
      <c r="N29" s="5"/>
      <c r="O29" s="5"/>
      <c r="P29" s="5"/>
      <c r="Q29" s="5"/>
      <c r="R29" s="5"/>
      <c r="S29" s="5"/>
      <c r="T29" s="5"/>
      <c r="U29" s="5"/>
      <c r="V29" s="5"/>
      <c r="W29" s="5"/>
    </row>
    <row r="30" spans="1:23" ht="12.75" customHeight="1" x14ac:dyDescent="0.2">
      <c r="A30" s="343"/>
      <c r="B30" s="350" t="str">
        <f>'RAS-funkcijski'!B114</f>
        <v>Obrazovanje (šifre 091+092+093+094+095+096+097+098)</v>
      </c>
      <c r="C30" s="351"/>
      <c r="D30" s="351"/>
      <c r="E30" s="351"/>
      <c r="F30" s="352"/>
      <c r="G30" s="127" t="str">
        <f>'RAS-funkcijski'!C114</f>
        <v>09</v>
      </c>
      <c r="H30" s="275">
        <f>'RAS-funkcijski'!D114</f>
        <v>21514760.930000003</v>
      </c>
      <c r="I30" s="275">
        <f>'RAS-funkcijski'!E114</f>
        <v>24988624.050000001</v>
      </c>
      <c r="J30" s="5"/>
      <c r="K30" s="5"/>
      <c r="L30" s="5"/>
      <c r="M30" s="5"/>
      <c r="N30" s="5"/>
      <c r="O30" s="5"/>
      <c r="P30" s="5"/>
      <c r="Q30" s="5"/>
      <c r="R30" s="5"/>
      <c r="S30" s="5"/>
      <c r="T30" s="5"/>
      <c r="U30" s="5"/>
      <c r="V30" s="5"/>
      <c r="W30" s="5"/>
    </row>
    <row r="31" spans="1:23" ht="12.75" customHeight="1" x14ac:dyDescent="0.2">
      <c r="A31" s="344"/>
      <c r="B31" s="353" t="str">
        <f>'RAS-funkcijski'!B141</f>
        <v>Kontrolni zbroj (šifre 01+02+03+04+05+06+07+08+09+10)</v>
      </c>
      <c r="C31" s="354"/>
      <c r="D31" s="354"/>
      <c r="E31" s="354"/>
      <c r="F31" s="355"/>
      <c r="G31" s="128" t="str">
        <f>'RAS-funkcijski'!C141</f>
        <v>R1</v>
      </c>
      <c r="H31" s="275">
        <f>'RAS-funkcijski'!D141</f>
        <v>47016608.789999999</v>
      </c>
      <c r="I31" s="275">
        <f>'RAS-funkcijski'!E141</f>
        <v>53290139.580000006</v>
      </c>
      <c r="J31" s="5"/>
      <c r="K31" s="5"/>
      <c r="L31" s="5"/>
      <c r="M31" s="5"/>
      <c r="N31" s="5"/>
      <c r="O31" s="5"/>
      <c r="P31" s="5"/>
      <c r="Q31" s="5"/>
      <c r="R31" s="5"/>
      <c r="S31" s="5"/>
      <c r="T31" s="5"/>
      <c r="U31" s="5"/>
      <c r="V31" s="5"/>
      <c r="W31" s="5"/>
    </row>
    <row r="32" spans="1:23" ht="29.25" customHeight="1" x14ac:dyDescent="0.2">
      <c r="A32" s="200" t="s">
        <v>1989</v>
      </c>
      <c r="B32" s="345" t="s">
        <v>8</v>
      </c>
      <c r="C32" s="346"/>
      <c r="D32" s="346"/>
      <c r="E32" s="346"/>
      <c r="F32" s="347"/>
      <c r="G32" s="201" t="s">
        <v>9</v>
      </c>
      <c r="H32" s="265" t="s">
        <v>1993</v>
      </c>
      <c r="I32" s="266" t="s">
        <v>1994</v>
      </c>
      <c r="J32" s="5"/>
      <c r="K32" s="5"/>
      <c r="L32" s="5"/>
      <c r="M32" s="5"/>
      <c r="N32" s="5"/>
      <c r="O32" s="5"/>
      <c r="P32" s="5"/>
      <c r="Q32" s="5"/>
      <c r="R32" s="5"/>
      <c r="S32" s="5"/>
      <c r="T32" s="5"/>
      <c r="U32" s="5"/>
      <c r="V32" s="5"/>
      <c r="W32" s="5"/>
    </row>
    <row r="33" spans="1:23" ht="12.75" customHeight="1" x14ac:dyDescent="0.2">
      <c r="A33" s="342" t="s">
        <v>1982</v>
      </c>
      <c r="B33" s="356" t="str">
        <f>'P-VRIO'!B5</f>
        <v>Promjene u vrijednosti i obujmu imovine (šifre 91511+91512)</v>
      </c>
      <c r="C33" s="357"/>
      <c r="D33" s="357"/>
      <c r="E33" s="357"/>
      <c r="F33" s="358"/>
      <c r="G33" s="126" t="str">
        <f>'P-VRIO'!C5</f>
        <v>9151</v>
      </c>
      <c r="H33" s="275">
        <f>'P-VRIO'!D5</f>
        <v>403094.78</v>
      </c>
      <c r="I33" s="275">
        <f>'P-VRIO'!E5</f>
        <v>4310847.5599999996</v>
      </c>
      <c r="J33" s="5"/>
      <c r="K33" s="5"/>
      <c r="L33" s="5"/>
      <c r="M33" s="5"/>
      <c r="N33" s="5"/>
      <c r="O33" s="5"/>
      <c r="P33" s="5"/>
      <c r="Q33" s="5"/>
      <c r="R33" s="5"/>
      <c r="S33" s="5"/>
      <c r="T33" s="5"/>
      <c r="U33" s="5"/>
      <c r="V33" s="5"/>
      <c r="W33" s="5"/>
    </row>
    <row r="34" spans="1:23" ht="12.75" customHeight="1" x14ac:dyDescent="0.2">
      <c r="A34" s="343"/>
      <c r="B34" s="359" t="str">
        <f>'P-VRIO'!B22</f>
        <v>Promjene u obujmu imovine (šifre P016+P023)</v>
      </c>
      <c r="C34" s="351"/>
      <c r="D34" s="351"/>
      <c r="E34" s="351"/>
      <c r="F34" s="352"/>
      <c r="G34" s="127" t="str">
        <f>'P-VRIO'!C22</f>
        <v>91512</v>
      </c>
      <c r="H34" s="275">
        <f>'P-VRIO'!D22</f>
        <v>121875.98000000001</v>
      </c>
      <c r="I34" s="275">
        <f>'P-VRIO'!E22</f>
        <v>266048.28999999998</v>
      </c>
      <c r="J34" s="5"/>
      <c r="K34" s="5"/>
      <c r="L34" s="5"/>
      <c r="M34" s="5"/>
      <c r="N34" s="5"/>
      <c r="O34" s="5"/>
      <c r="P34" s="5"/>
      <c r="Q34" s="5"/>
      <c r="R34" s="5"/>
      <c r="S34" s="5"/>
      <c r="T34" s="5"/>
      <c r="U34" s="5"/>
      <c r="V34" s="5"/>
      <c r="W34" s="5"/>
    </row>
    <row r="35" spans="1:23" ht="12.75" customHeight="1" x14ac:dyDescent="0.2">
      <c r="A35" s="343"/>
      <c r="B35" s="359" t="str">
        <f>'P-VRIO'!B38</f>
        <v>Promjene u vrijednosti i obujmu obveza (šifre 91521+91522)</v>
      </c>
      <c r="C35" s="351"/>
      <c r="D35" s="351"/>
      <c r="E35" s="351"/>
      <c r="F35" s="352"/>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4"/>
      <c r="B36" s="360" t="str">
        <f>'P-VRIO'!B44</f>
        <v>Promjene u obujmu obveza (šifre P035 do P038)</v>
      </c>
      <c r="C36" s="354"/>
      <c r="D36" s="354"/>
      <c r="E36" s="354"/>
      <c r="F36" s="355"/>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5" t="s">
        <v>8</v>
      </c>
      <c r="C37" s="346"/>
      <c r="D37" s="346"/>
      <c r="E37" s="346"/>
      <c r="F37" s="347"/>
      <c r="G37" s="201" t="s">
        <v>9</v>
      </c>
      <c r="H37" s="265" t="s">
        <v>1990</v>
      </c>
      <c r="I37" s="266" t="s">
        <v>1951</v>
      </c>
      <c r="J37" s="5"/>
      <c r="K37" s="5"/>
      <c r="L37" s="5"/>
      <c r="M37" s="5"/>
      <c r="N37" s="5"/>
      <c r="O37" s="5"/>
      <c r="P37" s="5"/>
      <c r="Q37" s="5"/>
      <c r="R37" s="5"/>
      <c r="S37" s="5"/>
      <c r="T37" s="5"/>
      <c r="U37" s="5"/>
      <c r="V37" s="5"/>
      <c r="W37" s="5"/>
    </row>
    <row r="38" spans="1:23" ht="12.75" customHeight="1" x14ac:dyDescent="0.2">
      <c r="A38" s="342" t="s">
        <v>1983</v>
      </c>
      <c r="B38" s="361" t="str">
        <f>OBVEZE!B5</f>
        <v>Stanje obveza 1. siječnja (=stanju obveza iz Izvještaja o obvezama na 31. prosinca prethodne godine)</v>
      </c>
      <c r="C38" s="357"/>
      <c r="D38" s="357"/>
      <c r="E38" s="357"/>
      <c r="F38" s="358"/>
      <c r="G38" s="126" t="str">
        <f>OBVEZE!C5</f>
        <v>V001</v>
      </c>
      <c r="H38" s="275">
        <f>OBVEZE!D5</f>
        <v>17140942.280000001</v>
      </c>
      <c r="I38" s="275" t="s">
        <v>1995</v>
      </c>
      <c r="J38" s="5"/>
      <c r="K38" s="5"/>
      <c r="L38" s="5"/>
      <c r="M38" s="5"/>
      <c r="N38" s="5"/>
      <c r="O38" s="5"/>
      <c r="P38" s="5"/>
      <c r="Q38" s="5"/>
      <c r="R38" s="5"/>
      <c r="S38" s="5"/>
      <c r="T38" s="5"/>
      <c r="U38" s="5"/>
      <c r="V38" s="5"/>
      <c r="W38" s="5"/>
    </row>
    <row r="39" spans="1:23" ht="12.75" customHeight="1" x14ac:dyDescent="0.2">
      <c r="A39" s="343"/>
      <c r="B39" s="350" t="str">
        <f>OBVEZE!B44</f>
        <v>Stanje obveza na kraju izvještajnog razdoblja (šifre V001+V002-V004) i (šifre V007+V009)</v>
      </c>
      <c r="C39" s="351"/>
      <c r="D39" s="351"/>
      <c r="E39" s="351"/>
      <c r="F39" s="352"/>
      <c r="G39" s="127" t="str">
        <f>OBVEZE!C44</f>
        <v>V006</v>
      </c>
      <c r="H39" s="275" t="s">
        <v>1995</v>
      </c>
      <c r="I39" s="275">
        <f>OBVEZE!D44</f>
        <v>22500120.68</v>
      </c>
      <c r="J39" s="5"/>
      <c r="K39" s="5"/>
      <c r="L39" s="5"/>
      <c r="M39" s="5"/>
      <c r="N39" s="5"/>
      <c r="O39" s="5"/>
      <c r="P39" s="5"/>
      <c r="Q39" s="5"/>
      <c r="R39" s="5"/>
      <c r="S39" s="5"/>
      <c r="T39" s="5"/>
      <c r="U39" s="5"/>
      <c r="V39" s="5"/>
      <c r="W39" s="5"/>
    </row>
    <row r="40" spans="1:23" ht="12.75" customHeight="1" x14ac:dyDescent="0.2">
      <c r="A40" s="343"/>
      <c r="B40" s="350" t="str">
        <f>OBVEZE!B45</f>
        <v>Stanje dospjelih obveza na kraju izvještajnog razdoblja (šifre V008+D23+D24 + 'D dio 25,26' + D27)</v>
      </c>
      <c r="C40" s="351"/>
      <c r="D40" s="351"/>
      <c r="E40" s="351"/>
      <c r="F40" s="352"/>
      <c r="G40" s="127" t="str">
        <f>OBVEZE!C45</f>
        <v>V007</v>
      </c>
      <c r="H40" s="275" t="s">
        <v>1995</v>
      </c>
      <c r="I40" s="275">
        <f>OBVEZE!D45</f>
        <v>230419.36000000002</v>
      </c>
      <c r="J40" s="5"/>
      <c r="K40" s="5"/>
      <c r="L40" s="5"/>
      <c r="M40" s="5"/>
      <c r="N40" s="5"/>
      <c r="O40" s="5"/>
      <c r="P40" s="5"/>
      <c r="Q40" s="5"/>
      <c r="R40" s="5"/>
      <c r="S40" s="5"/>
      <c r="T40" s="5"/>
      <c r="U40" s="5"/>
      <c r="V40" s="5"/>
      <c r="W40" s="5"/>
    </row>
    <row r="41" spans="1:23" ht="12.75" customHeight="1" x14ac:dyDescent="0.2">
      <c r="A41" s="344"/>
      <c r="B41" s="353" t="str">
        <f>OBVEZE!B104</f>
        <v>Stanje nedospjelih obveza na kraju izvještajnog razdoblja (šifre V010 + ND23 + ND24 + 'ND dio 25,26' + ND27)</v>
      </c>
      <c r="C41" s="354"/>
      <c r="D41" s="354"/>
      <c r="E41" s="354"/>
      <c r="F41" s="355"/>
      <c r="G41" s="128" t="str">
        <f>OBVEZE!C104</f>
        <v>V009</v>
      </c>
      <c r="H41" s="276" t="s">
        <v>1995</v>
      </c>
      <c r="I41" s="276">
        <f>OBVEZE!D104</f>
        <v>22269701.320000004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8" t="s">
        <v>1996</v>
      </c>
      <c r="F44" s="348"/>
      <c r="G44" s="229"/>
      <c r="H44" s="349" t="s">
        <v>1997</v>
      </c>
      <c r="I44" s="349"/>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B22" sqref="B2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43180173.659999996</v>
      </c>
      <c r="E6" s="60">
        <f>E7+E43+E49+E82+E106+E125+E134+E140</f>
        <v>44988471.459999993</v>
      </c>
      <c r="F6" s="45">
        <f t="shared" ref="F6:F132" si="0">IF(D6&lt;&gt;0,IF(E6/D6&gt;=100,"&gt;&gt;100",E6/D6*100),"-")</f>
        <v>104.18779649715748</v>
      </c>
    </row>
    <row r="7" spans="1:24" ht="12.75" customHeight="1" x14ac:dyDescent="0.2">
      <c r="A7" s="63">
        <v>61</v>
      </c>
      <c r="B7" s="220" t="s">
        <v>17</v>
      </c>
      <c r="C7" s="247" t="s">
        <v>18</v>
      </c>
      <c r="D7" s="60">
        <f>D8+D17+D23+D29+D36+D39</f>
        <v>19470643.190000001</v>
      </c>
      <c r="E7" s="60">
        <f>E8+E17+E23+E29+E36+E39</f>
        <v>22664450.5</v>
      </c>
      <c r="F7" s="45">
        <f t="shared" si="0"/>
        <v>116.40319366357818</v>
      </c>
    </row>
    <row r="8" spans="1:24" ht="12.75" customHeight="1" x14ac:dyDescent="0.2">
      <c r="A8" s="63">
        <v>611</v>
      </c>
      <c r="B8" s="220" t="s">
        <v>19</v>
      </c>
      <c r="C8" s="247" t="s">
        <v>20</v>
      </c>
      <c r="D8" s="60">
        <f>SUM(D9:D14)-D15-D16</f>
        <v>14439792.690000001</v>
      </c>
      <c r="E8" s="60">
        <f>SUM(E9:E14)-E15-E16</f>
        <v>17151620.859999999</v>
      </c>
      <c r="F8" s="45">
        <f t="shared" si="0"/>
        <v>118.78024309779754</v>
      </c>
    </row>
    <row r="9" spans="1:24" ht="12.75" customHeight="1" x14ac:dyDescent="0.2">
      <c r="A9" s="63">
        <v>6111</v>
      </c>
      <c r="B9" s="65" t="s">
        <v>21</v>
      </c>
      <c r="C9" s="247" t="s">
        <v>22</v>
      </c>
      <c r="D9" s="194">
        <v>10894708.33</v>
      </c>
      <c r="E9" s="194">
        <v>12579629.609999999</v>
      </c>
      <c r="F9" s="45">
        <f t="shared" si="0"/>
        <v>115.46550149819383</v>
      </c>
    </row>
    <row r="10" spans="1:24" ht="12.75" customHeight="1" x14ac:dyDescent="0.2">
      <c r="A10" s="63">
        <v>6112</v>
      </c>
      <c r="B10" s="65" t="s">
        <v>23</v>
      </c>
      <c r="C10" s="247" t="s">
        <v>24</v>
      </c>
      <c r="D10" s="194">
        <v>1350884.9</v>
      </c>
      <c r="E10" s="194">
        <v>1534314.61</v>
      </c>
      <c r="F10" s="45">
        <f t="shared" si="0"/>
        <v>113.57848548014712</v>
      </c>
    </row>
    <row r="11" spans="1:24" ht="12.75" customHeight="1" x14ac:dyDescent="0.2">
      <c r="A11" s="63">
        <v>6113</v>
      </c>
      <c r="B11" s="65" t="s">
        <v>25</v>
      </c>
      <c r="C11" s="247" t="s">
        <v>26</v>
      </c>
      <c r="D11" s="194">
        <v>925582.18</v>
      </c>
      <c r="E11" s="194">
        <v>1685120.16</v>
      </c>
      <c r="F11" s="45">
        <f t="shared" si="0"/>
        <v>182.06056646423335</v>
      </c>
    </row>
    <row r="12" spans="1:24" ht="12.75" customHeight="1" x14ac:dyDescent="0.2">
      <c r="A12" s="63">
        <v>6114</v>
      </c>
      <c r="B12" s="65" t="s">
        <v>27</v>
      </c>
      <c r="C12" s="247" t="s">
        <v>28</v>
      </c>
      <c r="D12" s="194">
        <v>1535309.02</v>
      </c>
      <c r="E12" s="194">
        <v>1982228.12</v>
      </c>
      <c r="F12" s="45">
        <f t="shared" si="0"/>
        <v>129.10939062938613</v>
      </c>
    </row>
    <row r="13" spans="1:24" ht="12.75" customHeight="1" x14ac:dyDescent="0.2">
      <c r="A13" s="63">
        <v>6115</v>
      </c>
      <c r="B13" s="65" t="s">
        <v>29</v>
      </c>
      <c r="C13" s="247" t="s">
        <v>30</v>
      </c>
      <c r="D13" s="194">
        <v>877758.89</v>
      </c>
      <c r="E13" s="194">
        <v>857154.45</v>
      </c>
      <c r="F13" s="45">
        <f t="shared" si="0"/>
        <v>97.652608223654667</v>
      </c>
    </row>
    <row r="14" spans="1:24" ht="12.75" customHeight="1" x14ac:dyDescent="0.2">
      <c r="A14" s="63">
        <v>6116</v>
      </c>
      <c r="B14" s="65" t="s">
        <v>31</v>
      </c>
      <c r="C14" s="247" t="s">
        <v>32</v>
      </c>
      <c r="D14" s="194">
        <v>48645.71</v>
      </c>
      <c r="E14" s="194">
        <v>0</v>
      </c>
      <c r="F14" s="45">
        <f t="shared" si="0"/>
        <v>0</v>
      </c>
    </row>
    <row r="15" spans="1:24" ht="12.75" customHeight="1" x14ac:dyDescent="0.2">
      <c r="A15" s="63">
        <v>6117</v>
      </c>
      <c r="B15" s="220" t="s">
        <v>33</v>
      </c>
      <c r="C15" s="247" t="s">
        <v>34</v>
      </c>
      <c r="D15" s="194">
        <v>1193096.3400000001</v>
      </c>
      <c r="E15" s="194">
        <v>1486826.09</v>
      </c>
      <c r="F15" s="45">
        <f t="shared" si="0"/>
        <v>124.61911416139286</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4347151.2</v>
      </c>
      <c r="E23" s="60">
        <f t="shared" si="2"/>
        <v>4780309.55</v>
      </c>
      <c r="F23" s="45">
        <f t="shared" si="0"/>
        <v>109.96418873123162</v>
      </c>
    </row>
    <row r="24" spans="1:6" ht="12.75" customHeight="1" x14ac:dyDescent="0.2">
      <c r="A24" s="63">
        <v>6131</v>
      </c>
      <c r="B24" s="65" t="s">
        <v>51</v>
      </c>
      <c r="C24" s="247" t="s">
        <v>52</v>
      </c>
      <c r="D24" s="194">
        <v>1720592.45</v>
      </c>
      <c r="E24" s="194">
        <v>2203356.8199999998</v>
      </c>
      <c r="F24" s="45">
        <f t="shared" si="0"/>
        <v>128.05803140656579</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2626558.75</v>
      </c>
      <c r="E27" s="194">
        <v>2576952.73</v>
      </c>
      <c r="F27" s="45">
        <f t="shared" si="0"/>
        <v>98.111368344606802</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683699.29999999993</v>
      </c>
      <c r="E29" s="60">
        <f>SUM(E30:E35)</f>
        <v>732520.09</v>
      </c>
      <c r="F29" s="45">
        <f t="shared" si="0"/>
        <v>107.14068158326329</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683095.6</v>
      </c>
      <c r="E31" s="194">
        <v>732510.15</v>
      </c>
      <c r="F31" s="45">
        <f t="shared" si="0"/>
        <v>107.23391425738946</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603.70000000000005</v>
      </c>
      <c r="E33" s="194">
        <v>9.94</v>
      </c>
      <c r="F33" s="45">
        <f t="shared" si="0"/>
        <v>1.6465131687924466</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11137155.67</v>
      </c>
      <c r="E49" s="60">
        <f>E50+E53+E58+E61+E64+E68+E71+E74+E77</f>
        <v>10656240.609999999</v>
      </c>
      <c r="F49" s="45">
        <f t="shared" si="0"/>
        <v>95.68188616330977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277244.62</v>
      </c>
      <c r="E53" s="60">
        <f t="shared" si="8"/>
        <v>20733.11</v>
      </c>
      <c r="F53" s="45">
        <f t="shared" si="0"/>
        <v>7.4782731581950994</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20000</v>
      </c>
      <c r="E55" s="194">
        <v>0</v>
      </c>
      <c r="F55" s="45">
        <f t="shared" si="0"/>
        <v>0</v>
      </c>
    </row>
    <row r="56" spans="1:6" ht="12.75" customHeight="1" x14ac:dyDescent="0.2">
      <c r="A56" s="63">
        <v>6323</v>
      </c>
      <c r="B56" s="65" t="s">
        <v>115</v>
      </c>
      <c r="C56" s="247" t="s">
        <v>116</v>
      </c>
      <c r="D56" s="194">
        <v>181148.72</v>
      </c>
      <c r="E56" s="194">
        <v>20733.11</v>
      </c>
      <c r="F56" s="45">
        <f t="shared" si="0"/>
        <v>11.44535274662719</v>
      </c>
    </row>
    <row r="57" spans="1:6" ht="12.75" customHeight="1" x14ac:dyDescent="0.2">
      <c r="A57" s="63">
        <v>6324</v>
      </c>
      <c r="B57" s="65" t="s">
        <v>117</v>
      </c>
      <c r="C57" s="247" t="s">
        <v>118</v>
      </c>
      <c r="D57" s="194">
        <v>76095.899999999994</v>
      </c>
      <c r="E57" s="194">
        <v>0</v>
      </c>
      <c r="F57" s="45">
        <f t="shared" si="0"/>
        <v>0</v>
      </c>
    </row>
    <row r="58" spans="1:6" ht="24" x14ac:dyDescent="0.2">
      <c r="A58" s="63">
        <v>633</v>
      </c>
      <c r="B58" s="65" t="s">
        <v>119</v>
      </c>
      <c r="C58" s="247" t="s">
        <v>120</v>
      </c>
      <c r="D58" s="60">
        <f t="shared" ref="D58:E58" si="9">SUM(D59:D60)</f>
        <v>1041932.3</v>
      </c>
      <c r="E58" s="60">
        <f t="shared" si="9"/>
        <v>1032573.53</v>
      </c>
      <c r="F58" s="45">
        <f t="shared" si="0"/>
        <v>99.101787131467177</v>
      </c>
    </row>
    <row r="59" spans="1:6" ht="24" x14ac:dyDescent="0.2">
      <c r="A59" s="63">
        <v>6331</v>
      </c>
      <c r="B59" s="65" t="s">
        <v>121</v>
      </c>
      <c r="C59" s="247" t="s">
        <v>122</v>
      </c>
      <c r="D59" s="194">
        <v>625681.79</v>
      </c>
      <c r="E59" s="194">
        <v>1001408.29</v>
      </c>
      <c r="F59" s="45">
        <f t="shared" si="0"/>
        <v>160.05073281739587</v>
      </c>
    </row>
    <row r="60" spans="1:6" ht="24" x14ac:dyDescent="0.2">
      <c r="A60" s="63">
        <v>6332</v>
      </c>
      <c r="B60" s="65" t="s">
        <v>123</v>
      </c>
      <c r="C60" s="247" t="s">
        <v>124</v>
      </c>
      <c r="D60" s="194">
        <v>416250.51</v>
      </c>
      <c r="E60" s="194">
        <v>31165.24</v>
      </c>
      <c r="F60" s="45">
        <f t="shared" si="0"/>
        <v>7.4871355713173786</v>
      </c>
    </row>
    <row r="61" spans="1:6" ht="12.75" customHeight="1" x14ac:dyDescent="0.2">
      <c r="A61" s="63">
        <v>634</v>
      </c>
      <c r="B61" s="65" t="s">
        <v>125</v>
      </c>
      <c r="C61" s="247" t="s">
        <v>126</v>
      </c>
      <c r="D61" s="60">
        <f t="shared" ref="D61:E61" si="10">SUM(D62:D63)</f>
        <v>161607.74</v>
      </c>
      <c r="E61" s="60">
        <f t="shared" si="10"/>
        <v>35129.910000000003</v>
      </c>
      <c r="F61" s="45">
        <f t="shared" si="0"/>
        <v>21.73776454023799</v>
      </c>
    </row>
    <row r="62" spans="1:6" ht="12.75" customHeight="1" x14ac:dyDescent="0.2">
      <c r="A62" s="63">
        <v>6341</v>
      </c>
      <c r="B62" s="65" t="s">
        <v>127</v>
      </c>
      <c r="C62" s="247" t="s">
        <v>128</v>
      </c>
      <c r="D62" s="194">
        <v>10101.93</v>
      </c>
      <c r="E62" s="194">
        <v>11029.21</v>
      </c>
      <c r="F62" s="45">
        <f t="shared" si="0"/>
        <v>109.17923604697319</v>
      </c>
    </row>
    <row r="63" spans="1:6" ht="12.75" customHeight="1" x14ac:dyDescent="0.2">
      <c r="A63" s="63">
        <v>6342</v>
      </c>
      <c r="B63" s="65" t="s">
        <v>129</v>
      </c>
      <c r="C63" s="247" t="s">
        <v>130</v>
      </c>
      <c r="D63" s="194">
        <v>151505.81</v>
      </c>
      <c r="E63" s="194">
        <v>24100.7</v>
      </c>
      <c r="F63" s="45">
        <f t="shared" si="0"/>
        <v>15.907442757475771</v>
      </c>
    </row>
    <row r="64" spans="1:6" ht="24" x14ac:dyDescent="0.2">
      <c r="A64" s="63">
        <v>635</v>
      </c>
      <c r="B64" s="65" t="s">
        <v>131</v>
      </c>
      <c r="C64" s="247" t="s">
        <v>132</v>
      </c>
      <c r="D64" s="60">
        <f>SUM(D65:D67)</f>
        <v>375428.37</v>
      </c>
      <c r="E64" s="60">
        <f>SUM(E65:E67)</f>
        <v>429153.17</v>
      </c>
      <c r="F64" s="45">
        <f t="shared" si="0"/>
        <v>114.31026642978526</v>
      </c>
    </row>
    <row r="65" spans="1:6" ht="12.75" customHeight="1" x14ac:dyDescent="0.2">
      <c r="A65" s="63">
        <v>6351</v>
      </c>
      <c r="B65" s="65" t="s">
        <v>133</v>
      </c>
      <c r="C65" s="247" t="s">
        <v>134</v>
      </c>
      <c r="D65" s="194">
        <v>276819.37</v>
      </c>
      <c r="E65" s="194">
        <v>322109.17</v>
      </c>
      <c r="F65" s="45">
        <f t="shared" si="0"/>
        <v>116.36077706556445</v>
      </c>
    </row>
    <row r="66" spans="1:6" ht="12.75" customHeight="1" x14ac:dyDescent="0.2">
      <c r="A66" s="63">
        <v>6352</v>
      </c>
      <c r="B66" s="64" t="s">
        <v>135</v>
      </c>
      <c r="C66" s="247" t="s">
        <v>136</v>
      </c>
      <c r="D66" s="194">
        <v>98609</v>
      </c>
      <c r="E66" s="194">
        <v>107044</v>
      </c>
      <c r="F66" s="45">
        <f t="shared" si="0"/>
        <v>108.55398594448782</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7688194.3899999997</v>
      </c>
      <c r="E68" s="60">
        <f t="shared" si="11"/>
        <v>8382284.29</v>
      </c>
      <c r="F68" s="45">
        <f t="shared" si="0"/>
        <v>109.02799623410667</v>
      </c>
    </row>
    <row r="69" spans="1:6" ht="12.75" customHeight="1" x14ac:dyDescent="0.2">
      <c r="A69" s="63" t="s">
        <v>141</v>
      </c>
      <c r="B69" s="64" t="s">
        <v>142</v>
      </c>
      <c r="C69" s="247" t="s">
        <v>141</v>
      </c>
      <c r="D69" s="194">
        <v>7527191.5599999996</v>
      </c>
      <c r="E69" s="194">
        <v>8278340.2999999998</v>
      </c>
      <c r="F69" s="45">
        <f t="shared" si="0"/>
        <v>109.97913676053703</v>
      </c>
    </row>
    <row r="70" spans="1:6" ht="24" x14ac:dyDescent="0.2">
      <c r="A70" s="63" t="s">
        <v>143</v>
      </c>
      <c r="B70" s="64" t="s">
        <v>144</v>
      </c>
      <c r="C70" s="247" t="s">
        <v>143</v>
      </c>
      <c r="D70" s="194">
        <v>161002.82999999999</v>
      </c>
      <c r="E70" s="194">
        <v>103943.99</v>
      </c>
      <c r="F70" s="45">
        <f t="shared" si="0"/>
        <v>64.560349653481254</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1592748.25</v>
      </c>
      <c r="E74" s="60">
        <f t="shared" si="13"/>
        <v>756366.6</v>
      </c>
      <c r="F74" s="45">
        <f t="shared" si="0"/>
        <v>47.488145097632348</v>
      </c>
    </row>
    <row r="75" spans="1:6" ht="12.75" customHeight="1" x14ac:dyDescent="0.2">
      <c r="A75" s="63" t="s">
        <v>153</v>
      </c>
      <c r="B75" s="65" t="s">
        <v>154</v>
      </c>
      <c r="C75" s="247" t="s">
        <v>153</v>
      </c>
      <c r="D75" s="194">
        <v>412185.93</v>
      </c>
      <c r="E75" s="194">
        <v>459613.93</v>
      </c>
      <c r="F75" s="45">
        <f t="shared" si="0"/>
        <v>111.50645777744039</v>
      </c>
    </row>
    <row r="76" spans="1:6" ht="12.75" customHeight="1" x14ac:dyDescent="0.2">
      <c r="A76" s="63" t="s">
        <v>155</v>
      </c>
      <c r="B76" s="65" t="s">
        <v>156</v>
      </c>
      <c r="C76" s="247" t="s">
        <v>155</v>
      </c>
      <c r="D76" s="194">
        <v>1180562.32</v>
      </c>
      <c r="E76" s="194">
        <v>296752.67</v>
      </c>
      <c r="F76" s="45">
        <f t="shared" si="0"/>
        <v>25.13655272345131</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3303186.97</v>
      </c>
      <c r="E82" s="60">
        <f t="shared" si="15"/>
        <v>1903355.8000000003</v>
      </c>
      <c r="F82" s="45">
        <f t="shared" si="0"/>
        <v>57.621800318496661</v>
      </c>
    </row>
    <row r="83" spans="1:6" ht="12.75" customHeight="1" x14ac:dyDescent="0.2">
      <c r="A83" s="63">
        <v>641</v>
      </c>
      <c r="B83" s="64" t="s">
        <v>169</v>
      </c>
      <c r="C83" s="247" t="s">
        <v>170</v>
      </c>
      <c r="D83" s="60">
        <f t="shared" ref="D83:E83" si="16">SUM(D84:D90)</f>
        <v>472285.77999999997</v>
      </c>
      <c r="E83" s="60">
        <f t="shared" si="16"/>
        <v>308899.38</v>
      </c>
      <c r="F83" s="45">
        <f t="shared" si="0"/>
        <v>65.405183276955754</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350067.92</v>
      </c>
      <c r="E85" s="194">
        <v>191229.06</v>
      </c>
      <c r="F85" s="45">
        <f t="shared" si="0"/>
        <v>54.626273667121517</v>
      </c>
    </row>
    <row r="86" spans="1:6" ht="12.75" customHeight="1" x14ac:dyDescent="0.2">
      <c r="A86" s="63">
        <v>6414</v>
      </c>
      <c r="B86" s="64" t="s">
        <v>175</v>
      </c>
      <c r="C86" s="247" t="s">
        <v>176</v>
      </c>
      <c r="D86" s="194">
        <v>99474.86</v>
      </c>
      <c r="E86" s="194">
        <v>94927.32</v>
      </c>
      <c r="F86" s="45">
        <f t="shared" si="0"/>
        <v>95.428452977968519</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22743</v>
      </c>
      <c r="E88" s="194">
        <v>22743</v>
      </c>
      <c r="F88" s="45">
        <f t="shared" si="0"/>
        <v>100</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2830901.1900000004</v>
      </c>
      <c r="E91" s="60">
        <f t="shared" si="17"/>
        <v>1594456.4200000002</v>
      </c>
      <c r="F91" s="45">
        <f t="shared" si="0"/>
        <v>56.323280573420512</v>
      </c>
    </row>
    <row r="92" spans="1:6" ht="12.75" customHeight="1" x14ac:dyDescent="0.2">
      <c r="A92" s="63">
        <v>6421</v>
      </c>
      <c r="B92" s="64" t="s">
        <v>187</v>
      </c>
      <c r="C92" s="247" t="s">
        <v>188</v>
      </c>
      <c r="D92" s="194">
        <v>278717.34000000003</v>
      </c>
      <c r="E92" s="194">
        <v>199414.65</v>
      </c>
      <c r="F92" s="45">
        <f t="shared" si="0"/>
        <v>71.547270794131421</v>
      </c>
    </row>
    <row r="93" spans="1:6" ht="12.75" customHeight="1" x14ac:dyDescent="0.2">
      <c r="A93" s="63">
        <v>6422</v>
      </c>
      <c r="B93" s="64" t="s">
        <v>189</v>
      </c>
      <c r="C93" s="247" t="s">
        <v>190</v>
      </c>
      <c r="D93" s="194">
        <v>2365039.7200000002</v>
      </c>
      <c r="E93" s="194">
        <v>1165212.06</v>
      </c>
      <c r="F93" s="45">
        <f t="shared" si="0"/>
        <v>49.268181424031219</v>
      </c>
    </row>
    <row r="94" spans="1:6" ht="12.75" customHeight="1" x14ac:dyDescent="0.2">
      <c r="A94" s="63">
        <v>6423</v>
      </c>
      <c r="B94" s="64" t="s">
        <v>191</v>
      </c>
      <c r="C94" s="247" t="s">
        <v>192</v>
      </c>
      <c r="D94" s="194">
        <v>185966.89</v>
      </c>
      <c r="E94" s="194">
        <v>228692.62</v>
      </c>
      <c r="F94" s="45">
        <f t="shared" si="0"/>
        <v>122.97491236208766</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1177.24</v>
      </c>
      <c r="E97" s="194">
        <v>1137.0899999999999</v>
      </c>
      <c r="F97" s="45">
        <f t="shared" si="0"/>
        <v>96.589480479766223</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8707171.2699999996</v>
      </c>
      <c r="E106" s="60">
        <f>E107+E112+E120+E124</f>
        <v>9258297</v>
      </c>
      <c r="F106" s="45">
        <f t="shared" si="0"/>
        <v>106.32956115034591</v>
      </c>
    </row>
    <row r="107" spans="1:6" ht="12.75" customHeight="1" x14ac:dyDescent="0.2">
      <c r="A107" s="63">
        <v>651</v>
      </c>
      <c r="B107" s="64" t="s">
        <v>217</v>
      </c>
      <c r="C107" s="247" t="s">
        <v>218</v>
      </c>
      <c r="D107" s="60">
        <f t="shared" ref="D107:E107" si="19">SUM(D108:D111)</f>
        <v>798370.71</v>
      </c>
      <c r="E107" s="60">
        <f t="shared" si="19"/>
        <v>924801.75</v>
      </c>
      <c r="F107" s="45">
        <f t="shared" si="0"/>
        <v>115.83613206451425</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75205.45</v>
      </c>
      <c r="E109" s="194">
        <v>83086.39</v>
      </c>
      <c r="F109" s="45">
        <f t="shared" si="0"/>
        <v>110.47921393994717</v>
      </c>
    </row>
    <row r="110" spans="1:6" ht="12.75" customHeight="1" x14ac:dyDescent="0.2">
      <c r="A110" s="63">
        <v>6513</v>
      </c>
      <c r="B110" s="64" t="s">
        <v>223</v>
      </c>
      <c r="C110" s="247" t="s">
        <v>224</v>
      </c>
      <c r="D110" s="194">
        <v>10063.07</v>
      </c>
      <c r="E110" s="194">
        <v>8324.7199999999993</v>
      </c>
      <c r="F110" s="45">
        <f t="shared" si="0"/>
        <v>82.725450583171934</v>
      </c>
    </row>
    <row r="111" spans="1:6" ht="12.75" customHeight="1" x14ac:dyDescent="0.2">
      <c r="A111" s="63">
        <v>6514</v>
      </c>
      <c r="B111" s="64" t="s">
        <v>225</v>
      </c>
      <c r="C111" s="247" t="s">
        <v>226</v>
      </c>
      <c r="D111" s="194">
        <v>713102.19</v>
      </c>
      <c r="E111" s="194">
        <v>833390.64</v>
      </c>
      <c r="F111" s="45">
        <f t="shared" si="0"/>
        <v>116.86833271399715</v>
      </c>
    </row>
    <row r="112" spans="1:6" ht="12.75" customHeight="1" x14ac:dyDescent="0.2">
      <c r="A112" s="63">
        <v>652</v>
      </c>
      <c r="B112" s="64" t="s">
        <v>227</v>
      </c>
      <c r="C112" s="247" t="s">
        <v>228</v>
      </c>
      <c r="D112" s="60">
        <f t="shared" ref="D112:E112" si="20">SUM(D113:D119)</f>
        <v>1653623.75</v>
      </c>
      <c r="E112" s="60">
        <f t="shared" si="20"/>
        <v>2290495.0500000003</v>
      </c>
      <c r="F112" s="45">
        <f t="shared" si="0"/>
        <v>138.51367640311167</v>
      </c>
    </row>
    <row r="113" spans="1:6" ht="12.75" customHeight="1" x14ac:dyDescent="0.2">
      <c r="A113" s="63">
        <v>6521</v>
      </c>
      <c r="B113" s="64" t="s">
        <v>229</v>
      </c>
      <c r="C113" s="247" t="s">
        <v>230</v>
      </c>
      <c r="D113" s="194">
        <v>0</v>
      </c>
      <c r="E113" s="194">
        <v>11020.35</v>
      </c>
      <c r="F113" s="45" t="str">
        <f t="shared" si="0"/>
        <v>-</v>
      </c>
    </row>
    <row r="114" spans="1:6" ht="12.75" customHeight="1" x14ac:dyDescent="0.2">
      <c r="A114" s="63">
        <v>6522</v>
      </c>
      <c r="B114" s="64" t="s">
        <v>231</v>
      </c>
      <c r="C114" s="247" t="s">
        <v>232</v>
      </c>
      <c r="D114" s="194">
        <v>4830.45</v>
      </c>
      <c r="E114" s="194">
        <v>1831.65</v>
      </c>
      <c r="F114" s="45">
        <f t="shared" si="0"/>
        <v>37.918827438437411</v>
      </c>
    </row>
    <row r="115" spans="1:6" ht="12.75" customHeight="1" x14ac:dyDescent="0.2">
      <c r="A115" s="63">
        <v>6524</v>
      </c>
      <c r="B115" s="64" t="s">
        <v>233</v>
      </c>
      <c r="C115" s="247" t="s">
        <v>234</v>
      </c>
      <c r="D115" s="194">
        <v>10.6</v>
      </c>
      <c r="E115" s="194">
        <v>12.89</v>
      </c>
      <c r="F115" s="45">
        <f t="shared" si="0"/>
        <v>121.60377358490567</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1648782.7</v>
      </c>
      <c r="E117" s="194">
        <v>2277630.16</v>
      </c>
      <c r="F117" s="45">
        <f t="shared" si="0"/>
        <v>138.14010542444436</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6255176.8099999996</v>
      </c>
      <c r="E120" s="60">
        <f t="shared" si="21"/>
        <v>6043000.2000000002</v>
      </c>
      <c r="F120" s="45">
        <f t="shared" si="0"/>
        <v>96.607983811731785</v>
      </c>
    </row>
    <row r="121" spans="1:6" ht="12.75" customHeight="1" x14ac:dyDescent="0.2">
      <c r="A121" s="63">
        <v>6531</v>
      </c>
      <c r="B121" s="64" t="s">
        <v>245</v>
      </c>
      <c r="C121" s="247" t="s">
        <v>246</v>
      </c>
      <c r="D121" s="194">
        <v>2872146.05</v>
      </c>
      <c r="E121" s="194">
        <v>2572622.91</v>
      </c>
      <c r="F121" s="45">
        <f t="shared" si="0"/>
        <v>89.57145163283046</v>
      </c>
    </row>
    <row r="122" spans="1:6" ht="12.75" customHeight="1" x14ac:dyDescent="0.2">
      <c r="A122" s="63">
        <v>6532</v>
      </c>
      <c r="B122" s="64" t="s">
        <v>247</v>
      </c>
      <c r="C122" s="247" t="s">
        <v>248</v>
      </c>
      <c r="D122" s="194">
        <v>3383030.76</v>
      </c>
      <c r="E122" s="194">
        <v>3470377.29</v>
      </c>
      <c r="F122" s="45">
        <f t="shared" si="0"/>
        <v>102.58190173830994</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349893</v>
      </c>
      <c r="E125" s="60">
        <f t="shared" si="22"/>
        <v>248938.87</v>
      </c>
      <c r="F125" s="45">
        <f t="shared" si="0"/>
        <v>71.147142126307187</v>
      </c>
    </row>
    <row r="126" spans="1:6" ht="12.75" customHeight="1" x14ac:dyDescent="0.2">
      <c r="A126" s="63">
        <v>661</v>
      </c>
      <c r="B126" s="65" t="s">
        <v>255</v>
      </c>
      <c r="C126" s="247" t="s">
        <v>256</v>
      </c>
      <c r="D126" s="60">
        <f t="shared" ref="D126:E126" si="23">SUM(D127:D128)</f>
        <v>148004.78</v>
      </c>
      <c r="E126" s="60">
        <f t="shared" si="23"/>
        <v>166352.92000000001</v>
      </c>
      <c r="F126" s="45">
        <f t="shared" si="0"/>
        <v>112.39699150257174</v>
      </c>
    </row>
    <row r="127" spans="1:6" ht="12.75" customHeight="1" x14ac:dyDescent="0.2">
      <c r="A127" s="63">
        <v>6614</v>
      </c>
      <c r="B127" s="65" t="s">
        <v>257</v>
      </c>
      <c r="C127" s="247" t="s">
        <v>258</v>
      </c>
      <c r="D127" s="194">
        <v>2021</v>
      </c>
      <c r="E127" s="194">
        <v>7341.5</v>
      </c>
      <c r="F127" s="45">
        <f t="shared" si="0"/>
        <v>363.26076199901036</v>
      </c>
    </row>
    <row r="128" spans="1:6" ht="12.75" customHeight="1" x14ac:dyDescent="0.2">
      <c r="A128" s="63">
        <v>6615</v>
      </c>
      <c r="B128" s="65" t="s">
        <v>259</v>
      </c>
      <c r="C128" s="247" t="s">
        <v>260</v>
      </c>
      <c r="D128" s="194">
        <v>145983.78</v>
      </c>
      <c r="E128" s="194">
        <v>159011.42000000001</v>
      </c>
      <c r="F128" s="45">
        <f t="shared" si="0"/>
        <v>108.9240325192292</v>
      </c>
    </row>
    <row r="129" spans="1:6" ht="36" x14ac:dyDescent="0.2">
      <c r="A129" s="63">
        <v>663</v>
      </c>
      <c r="B129" s="182" t="s">
        <v>261</v>
      </c>
      <c r="C129" s="247" t="s">
        <v>262</v>
      </c>
      <c r="D129" s="60">
        <f t="shared" ref="D129:E129" si="24">SUM(D130:D133)</f>
        <v>201888.22</v>
      </c>
      <c r="E129" s="60">
        <f t="shared" si="24"/>
        <v>82585.95</v>
      </c>
      <c r="F129" s="45">
        <f t="shared" si="0"/>
        <v>40.906770092876144</v>
      </c>
    </row>
    <row r="130" spans="1:6" ht="12.75" customHeight="1" x14ac:dyDescent="0.2">
      <c r="A130" s="63">
        <v>6631</v>
      </c>
      <c r="B130" s="65" t="s">
        <v>263</v>
      </c>
      <c r="C130" s="247" t="s">
        <v>264</v>
      </c>
      <c r="D130" s="194">
        <v>97726.78</v>
      </c>
      <c r="E130" s="194">
        <v>70054.559999999998</v>
      </c>
      <c r="F130" s="45">
        <f t="shared" si="0"/>
        <v>71.684097235169318</v>
      </c>
    </row>
    <row r="131" spans="1:6" ht="12.75" customHeight="1" x14ac:dyDescent="0.2">
      <c r="A131" s="63">
        <v>6632</v>
      </c>
      <c r="B131" s="182" t="s">
        <v>265</v>
      </c>
      <c r="C131" s="247" t="s">
        <v>266</v>
      </c>
      <c r="D131" s="194">
        <v>104161.44</v>
      </c>
      <c r="E131" s="194">
        <v>12531.39</v>
      </c>
      <c r="F131" s="45">
        <f t="shared" si="0"/>
        <v>12.030738054312613</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212123.56</v>
      </c>
      <c r="E140" s="60">
        <f t="shared" si="28"/>
        <v>257188.68</v>
      </c>
      <c r="F140" s="45">
        <f t="shared" si="26"/>
        <v>121.24474999382436</v>
      </c>
    </row>
    <row r="141" spans="1:6" ht="12.75" customHeight="1" x14ac:dyDescent="0.2">
      <c r="A141" s="63">
        <v>681</v>
      </c>
      <c r="B141" s="65" t="s">
        <v>285</v>
      </c>
      <c r="C141" s="247" t="s">
        <v>286</v>
      </c>
      <c r="D141" s="60">
        <f t="shared" ref="D141:E141" si="29">SUM(D142:D150)</f>
        <v>210962.91</v>
      </c>
      <c r="E141" s="60">
        <f t="shared" si="29"/>
        <v>245440.81</v>
      </c>
      <c r="F141" s="45">
        <f t="shared" si="26"/>
        <v>116.34310979119505</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210962.91</v>
      </c>
      <c r="E150" s="194">
        <v>245440.81</v>
      </c>
      <c r="F150" s="45">
        <f t="shared" si="26"/>
        <v>116.34310979119505</v>
      </c>
    </row>
    <row r="151" spans="1:6" ht="12.75" customHeight="1" x14ac:dyDescent="0.2">
      <c r="A151" s="63">
        <v>683</v>
      </c>
      <c r="B151" s="64" t="s">
        <v>305</v>
      </c>
      <c r="C151" s="247" t="s">
        <v>306</v>
      </c>
      <c r="D151" s="194">
        <v>1160.6500000000001</v>
      </c>
      <c r="E151" s="194">
        <v>11747.87</v>
      </c>
      <c r="F151" s="45">
        <f t="shared" si="26"/>
        <v>1012.180243828889</v>
      </c>
    </row>
    <row r="152" spans="1:6" ht="12.75" customHeight="1" x14ac:dyDescent="0.2">
      <c r="A152" s="63">
        <v>3</v>
      </c>
      <c r="B152" s="64" t="s">
        <v>307</v>
      </c>
      <c r="C152" s="247" t="s">
        <v>13</v>
      </c>
      <c r="D152" s="60">
        <f>D153+D164+D202+D221+D230+D262+D273</f>
        <v>33894098.509999998</v>
      </c>
      <c r="E152" s="60">
        <f>E153+E164+E202+E221+E230+E262+E273</f>
        <v>40206507.949999996</v>
      </c>
      <c r="F152" s="45">
        <f t="shared" si="26"/>
        <v>118.62391896376181</v>
      </c>
    </row>
    <row r="153" spans="1:6" ht="12.75" customHeight="1" x14ac:dyDescent="0.2">
      <c r="A153" s="63">
        <v>31</v>
      </c>
      <c r="B153" s="64" t="s">
        <v>308</v>
      </c>
      <c r="C153" s="247" t="s">
        <v>309</v>
      </c>
      <c r="D153" s="60">
        <f t="shared" ref="D153:E153" si="30">D154+D159+D160</f>
        <v>16090691.91</v>
      </c>
      <c r="E153" s="60">
        <f t="shared" si="30"/>
        <v>18799364.190000001</v>
      </c>
      <c r="F153" s="45">
        <f t="shared" si="26"/>
        <v>116.83378374994939</v>
      </c>
    </row>
    <row r="154" spans="1:6" ht="12.75" customHeight="1" x14ac:dyDescent="0.2">
      <c r="A154" s="63">
        <v>311</v>
      </c>
      <c r="B154" s="64" t="s">
        <v>310</v>
      </c>
      <c r="C154" s="247" t="s">
        <v>311</v>
      </c>
      <c r="D154" s="60">
        <f t="shared" ref="D154:E154" si="31">SUM(D155:D158)</f>
        <v>12570650.1</v>
      </c>
      <c r="E154" s="60">
        <f t="shared" si="31"/>
        <v>15033861.029999999</v>
      </c>
      <c r="F154" s="45">
        <f t="shared" si="26"/>
        <v>119.59493670100643</v>
      </c>
    </row>
    <row r="155" spans="1:6" ht="12.75" customHeight="1" x14ac:dyDescent="0.2">
      <c r="A155" s="63">
        <v>3111</v>
      </c>
      <c r="B155" s="64" t="s">
        <v>312</v>
      </c>
      <c r="C155" s="247" t="s">
        <v>313</v>
      </c>
      <c r="D155" s="194">
        <v>12411505.890000001</v>
      </c>
      <c r="E155" s="194">
        <v>14822210.789999999</v>
      </c>
      <c r="F155" s="45">
        <f t="shared" si="26"/>
        <v>119.42314592093383</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144532.76999999999</v>
      </c>
      <c r="E157" s="194">
        <v>195064.64</v>
      </c>
      <c r="F157" s="45">
        <f t="shared" si="26"/>
        <v>134.96222344593548</v>
      </c>
    </row>
    <row r="158" spans="1:6" ht="12.75" customHeight="1" x14ac:dyDescent="0.2">
      <c r="A158" s="63">
        <v>3114</v>
      </c>
      <c r="B158" s="65" t="s">
        <v>318</v>
      </c>
      <c r="C158" s="247" t="s">
        <v>319</v>
      </c>
      <c r="D158" s="194">
        <v>14611.44</v>
      </c>
      <c r="E158" s="194">
        <v>16585.599999999999</v>
      </c>
      <c r="F158" s="45">
        <f t="shared" si="26"/>
        <v>113.51105708951341</v>
      </c>
    </row>
    <row r="159" spans="1:6" ht="12.75" customHeight="1" x14ac:dyDescent="0.2">
      <c r="A159" s="63">
        <v>312</v>
      </c>
      <c r="B159" s="65" t="s">
        <v>320</v>
      </c>
      <c r="C159" s="247" t="s">
        <v>321</v>
      </c>
      <c r="D159" s="194">
        <v>1417399.13</v>
      </c>
      <c r="E159" s="194">
        <v>1250756.3799999999</v>
      </c>
      <c r="F159" s="45">
        <f t="shared" si="26"/>
        <v>88.243061077651433</v>
      </c>
    </row>
    <row r="160" spans="1:6" ht="12.75" customHeight="1" x14ac:dyDescent="0.2">
      <c r="A160" s="63">
        <v>313</v>
      </c>
      <c r="B160" s="65" t="s">
        <v>322</v>
      </c>
      <c r="C160" s="247" t="s">
        <v>323</v>
      </c>
      <c r="D160" s="60">
        <f t="shared" ref="D160:E160" si="32">SUM(D161:D163)</f>
        <v>2102642.6800000002</v>
      </c>
      <c r="E160" s="60">
        <f t="shared" si="32"/>
        <v>2514746.7799999998</v>
      </c>
      <c r="F160" s="45">
        <f t="shared" si="26"/>
        <v>119.59934057840012</v>
      </c>
    </row>
    <row r="161" spans="1:6" ht="12.75" customHeight="1" x14ac:dyDescent="0.2">
      <c r="A161" s="63">
        <v>3131</v>
      </c>
      <c r="B161" s="65" t="s">
        <v>324</v>
      </c>
      <c r="C161" s="247" t="s">
        <v>325</v>
      </c>
      <c r="D161" s="194">
        <v>79665.88</v>
      </c>
      <c r="E161" s="194">
        <v>93889.84</v>
      </c>
      <c r="F161" s="45">
        <f t="shared" si="26"/>
        <v>117.85451940027525</v>
      </c>
    </row>
    <row r="162" spans="1:6" ht="12.75" customHeight="1" x14ac:dyDescent="0.2">
      <c r="A162" s="63">
        <v>3132</v>
      </c>
      <c r="B162" s="65" t="s">
        <v>326</v>
      </c>
      <c r="C162" s="247" t="s">
        <v>327</v>
      </c>
      <c r="D162" s="194">
        <v>2022976.8</v>
      </c>
      <c r="E162" s="194">
        <v>2420844.7999999998</v>
      </c>
      <c r="F162" s="45">
        <f t="shared" si="26"/>
        <v>119.66745243939525</v>
      </c>
    </row>
    <row r="163" spans="1:6" ht="12.75" customHeight="1" x14ac:dyDescent="0.2">
      <c r="A163" s="63">
        <v>3133</v>
      </c>
      <c r="B163" s="64" t="s">
        <v>328</v>
      </c>
      <c r="C163" s="247" t="s">
        <v>329</v>
      </c>
      <c r="D163" s="194">
        <v>0</v>
      </c>
      <c r="E163" s="194">
        <v>12.14</v>
      </c>
      <c r="F163" s="45" t="str">
        <f t="shared" si="26"/>
        <v>-</v>
      </c>
    </row>
    <row r="164" spans="1:6" ht="12.75" customHeight="1" x14ac:dyDescent="0.2">
      <c r="A164" s="70">
        <v>32</v>
      </c>
      <c r="B164" s="65" t="s">
        <v>330</v>
      </c>
      <c r="C164" s="247" t="s">
        <v>331</v>
      </c>
      <c r="D164" s="60">
        <f>D165+D170+D178+D188+D189+D194</f>
        <v>10898225.57</v>
      </c>
      <c r="E164" s="60">
        <f>E165+E170+E178+E188+E189+E194</f>
        <v>12758292.82</v>
      </c>
      <c r="F164" s="45">
        <f t="shared" si="26"/>
        <v>117.06761562286144</v>
      </c>
    </row>
    <row r="165" spans="1:6" ht="12.75" customHeight="1" x14ac:dyDescent="0.2">
      <c r="A165" s="63">
        <v>321</v>
      </c>
      <c r="B165" s="64" t="s">
        <v>332</v>
      </c>
      <c r="C165" s="247" t="s">
        <v>333</v>
      </c>
      <c r="D165" s="60">
        <f t="shared" ref="D165:E165" si="33">SUM(D166:D169)</f>
        <v>661234.33000000007</v>
      </c>
      <c r="E165" s="60">
        <f t="shared" si="33"/>
        <v>764665.96</v>
      </c>
      <c r="F165" s="45">
        <f t="shared" si="26"/>
        <v>115.64220508635718</v>
      </c>
    </row>
    <row r="166" spans="1:6" ht="12.75" customHeight="1" x14ac:dyDescent="0.2">
      <c r="A166" s="63">
        <v>3211</v>
      </c>
      <c r="B166" s="64" t="s">
        <v>334</v>
      </c>
      <c r="C166" s="247" t="s">
        <v>335</v>
      </c>
      <c r="D166" s="194">
        <v>95308.5</v>
      </c>
      <c r="E166" s="194">
        <v>86686.19</v>
      </c>
      <c r="F166" s="45">
        <f t="shared" si="26"/>
        <v>90.953262300844102</v>
      </c>
    </row>
    <row r="167" spans="1:6" ht="12.75" customHeight="1" x14ac:dyDescent="0.2">
      <c r="A167" s="63">
        <v>3212</v>
      </c>
      <c r="B167" s="64" t="s">
        <v>336</v>
      </c>
      <c r="C167" s="247" t="s">
        <v>337</v>
      </c>
      <c r="D167" s="194">
        <v>529679.1</v>
      </c>
      <c r="E167" s="194">
        <v>588462.54</v>
      </c>
      <c r="F167" s="45">
        <f t="shared" si="26"/>
        <v>111.09793457963511</v>
      </c>
    </row>
    <row r="168" spans="1:6" ht="12.75" customHeight="1" x14ac:dyDescent="0.2">
      <c r="A168" s="63">
        <v>3213</v>
      </c>
      <c r="B168" s="64" t="s">
        <v>338</v>
      </c>
      <c r="C168" s="247" t="s">
        <v>339</v>
      </c>
      <c r="D168" s="194">
        <v>32908.67</v>
      </c>
      <c r="E168" s="194">
        <v>84333.23</v>
      </c>
      <c r="F168" s="45">
        <f t="shared" si="26"/>
        <v>256.26447376937443</v>
      </c>
    </row>
    <row r="169" spans="1:6" ht="12.75" customHeight="1" x14ac:dyDescent="0.2">
      <c r="A169" s="63">
        <v>3214</v>
      </c>
      <c r="B169" s="64" t="s">
        <v>340</v>
      </c>
      <c r="C169" s="247" t="s">
        <v>341</v>
      </c>
      <c r="D169" s="194">
        <v>3338.06</v>
      </c>
      <c r="E169" s="194">
        <v>5184</v>
      </c>
      <c r="F169" s="45">
        <f t="shared" si="26"/>
        <v>155.29978490500471</v>
      </c>
    </row>
    <row r="170" spans="1:6" ht="12.75" customHeight="1" x14ac:dyDescent="0.2">
      <c r="A170" s="63">
        <v>322</v>
      </c>
      <c r="B170" s="64" t="s">
        <v>342</v>
      </c>
      <c r="C170" s="247" t="s">
        <v>343</v>
      </c>
      <c r="D170" s="60">
        <f t="shared" ref="D170:E170" si="34">SUM(D171:D177)</f>
        <v>1994067.07</v>
      </c>
      <c r="E170" s="60">
        <f t="shared" si="34"/>
        <v>2393715.6899999995</v>
      </c>
      <c r="F170" s="45">
        <f t="shared" si="26"/>
        <v>120.04188454904876</v>
      </c>
    </row>
    <row r="171" spans="1:6" ht="12.75" customHeight="1" x14ac:dyDescent="0.2">
      <c r="A171" s="63">
        <v>3221</v>
      </c>
      <c r="B171" s="64" t="s">
        <v>344</v>
      </c>
      <c r="C171" s="247" t="s">
        <v>345</v>
      </c>
      <c r="D171" s="194">
        <v>283173.05</v>
      </c>
      <c r="E171" s="194">
        <v>334444.31</v>
      </c>
      <c r="F171" s="45">
        <f t="shared" si="26"/>
        <v>118.10598148376054</v>
      </c>
    </row>
    <row r="172" spans="1:6" ht="12.75" customHeight="1" x14ac:dyDescent="0.2">
      <c r="A172" s="63">
        <v>3222</v>
      </c>
      <c r="B172" s="64" t="s">
        <v>346</v>
      </c>
      <c r="C172" s="247" t="s">
        <v>347</v>
      </c>
      <c r="D172" s="194">
        <v>618240.65</v>
      </c>
      <c r="E172" s="194">
        <v>716115.19</v>
      </c>
      <c r="F172" s="45">
        <f t="shared" si="26"/>
        <v>115.83113954088913</v>
      </c>
    </row>
    <row r="173" spans="1:6" ht="12.75" customHeight="1" x14ac:dyDescent="0.2">
      <c r="A173" s="63">
        <v>3223</v>
      </c>
      <c r="B173" s="65" t="s">
        <v>348</v>
      </c>
      <c r="C173" s="247" t="s">
        <v>349</v>
      </c>
      <c r="D173" s="194">
        <v>874894.54</v>
      </c>
      <c r="E173" s="194">
        <v>1067575.01</v>
      </c>
      <c r="F173" s="45">
        <f t="shared" si="26"/>
        <v>122.02327951435153</v>
      </c>
    </row>
    <row r="174" spans="1:6" ht="12.75" customHeight="1" x14ac:dyDescent="0.2">
      <c r="A174" s="63">
        <v>3224</v>
      </c>
      <c r="B174" s="65" t="s">
        <v>350</v>
      </c>
      <c r="C174" s="247" t="s">
        <v>351</v>
      </c>
      <c r="D174" s="194">
        <v>95044.3</v>
      </c>
      <c r="E174" s="194">
        <v>102104.84</v>
      </c>
      <c r="F174" s="45">
        <f t="shared" si="26"/>
        <v>107.42868325612372</v>
      </c>
    </row>
    <row r="175" spans="1:6" ht="12.75" customHeight="1" x14ac:dyDescent="0.2">
      <c r="A175" s="63">
        <v>3225</v>
      </c>
      <c r="B175" s="65" t="s">
        <v>352</v>
      </c>
      <c r="C175" s="247" t="s">
        <v>353</v>
      </c>
      <c r="D175" s="194">
        <v>56548.87</v>
      </c>
      <c r="E175" s="194">
        <v>99654.71</v>
      </c>
      <c r="F175" s="45">
        <f t="shared" si="26"/>
        <v>176.22758863262874</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66165.66</v>
      </c>
      <c r="E177" s="194">
        <v>73821.63</v>
      </c>
      <c r="F177" s="45">
        <f t="shared" si="26"/>
        <v>111.57091155744536</v>
      </c>
    </row>
    <row r="178" spans="1:6" ht="12.75" customHeight="1" x14ac:dyDescent="0.2">
      <c r="A178" s="63">
        <v>323</v>
      </c>
      <c r="B178" s="65" t="s">
        <v>358</v>
      </c>
      <c r="C178" s="247" t="s">
        <v>359</v>
      </c>
      <c r="D178" s="60">
        <f t="shared" ref="D178:E178" si="35">SUM(D179:D187)</f>
        <v>7169196.8499999996</v>
      </c>
      <c r="E178" s="60">
        <f t="shared" si="35"/>
        <v>7765446.2599999998</v>
      </c>
      <c r="F178" s="45">
        <f t="shared" si="26"/>
        <v>108.31682296462539</v>
      </c>
    </row>
    <row r="179" spans="1:6" ht="12.75" customHeight="1" x14ac:dyDescent="0.2">
      <c r="A179" s="63">
        <v>3231</v>
      </c>
      <c r="B179" s="65" t="s">
        <v>360</v>
      </c>
      <c r="C179" s="247" t="s">
        <v>361</v>
      </c>
      <c r="D179" s="194">
        <v>521045.26</v>
      </c>
      <c r="E179" s="194">
        <v>630319.43999999994</v>
      </c>
      <c r="F179" s="45">
        <f t="shared" si="26"/>
        <v>120.97210902561515</v>
      </c>
    </row>
    <row r="180" spans="1:6" ht="12.75" customHeight="1" x14ac:dyDescent="0.2">
      <c r="A180" s="63">
        <v>3232</v>
      </c>
      <c r="B180" s="65" t="s">
        <v>362</v>
      </c>
      <c r="C180" s="247" t="s">
        <v>363</v>
      </c>
      <c r="D180" s="194">
        <v>1775247.99</v>
      </c>
      <c r="E180" s="194">
        <v>1993786.1</v>
      </c>
      <c r="F180" s="45">
        <f t="shared" si="26"/>
        <v>112.31028629414193</v>
      </c>
    </row>
    <row r="181" spans="1:6" ht="12.75" customHeight="1" x14ac:dyDescent="0.2">
      <c r="A181" s="63">
        <v>3233</v>
      </c>
      <c r="B181" s="65" t="s">
        <v>364</v>
      </c>
      <c r="C181" s="247" t="s">
        <v>365</v>
      </c>
      <c r="D181" s="194">
        <v>77536.479999999996</v>
      </c>
      <c r="E181" s="194">
        <v>113823.73</v>
      </c>
      <c r="F181" s="45">
        <f t="shared" si="26"/>
        <v>146.80022874394092</v>
      </c>
    </row>
    <row r="182" spans="1:6" ht="12.75" customHeight="1" x14ac:dyDescent="0.2">
      <c r="A182" s="63">
        <v>3234</v>
      </c>
      <c r="B182" s="65" t="s">
        <v>366</v>
      </c>
      <c r="C182" s="247" t="s">
        <v>367</v>
      </c>
      <c r="D182" s="194">
        <v>2474963.4500000002</v>
      </c>
      <c r="E182" s="194">
        <v>2516460.89</v>
      </c>
      <c r="F182" s="45">
        <f t="shared" si="26"/>
        <v>101.67668900322549</v>
      </c>
    </row>
    <row r="183" spans="1:6" ht="12.75" customHeight="1" x14ac:dyDescent="0.2">
      <c r="A183" s="63">
        <v>3235</v>
      </c>
      <c r="B183" s="64" t="s">
        <v>368</v>
      </c>
      <c r="C183" s="247" t="s">
        <v>369</v>
      </c>
      <c r="D183" s="194">
        <v>604255.73</v>
      </c>
      <c r="E183" s="194">
        <v>485061.14</v>
      </c>
      <c r="F183" s="45">
        <f t="shared" si="26"/>
        <v>80.274148165711239</v>
      </c>
    </row>
    <row r="184" spans="1:6" ht="12.75" customHeight="1" x14ac:dyDescent="0.2">
      <c r="A184" s="63">
        <v>3236</v>
      </c>
      <c r="B184" s="64" t="s">
        <v>370</v>
      </c>
      <c r="C184" s="247" t="s">
        <v>371</v>
      </c>
      <c r="D184" s="194">
        <v>111621.8</v>
      </c>
      <c r="E184" s="194">
        <v>131439.82</v>
      </c>
      <c r="F184" s="45">
        <f t="shared" si="26"/>
        <v>117.75461424202082</v>
      </c>
    </row>
    <row r="185" spans="1:6" ht="12.75" customHeight="1" x14ac:dyDescent="0.2">
      <c r="A185" s="63">
        <v>3237</v>
      </c>
      <c r="B185" s="64" t="s">
        <v>372</v>
      </c>
      <c r="C185" s="247" t="s">
        <v>373</v>
      </c>
      <c r="D185" s="194">
        <v>734349.98</v>
      </c>
      <c r="E185" s="194">
        <v>1101344.1200000001</v>
      </c>
      <c r="F185" s="45">
        <f t="shared" si="26"/>
        <v>149.97537277797707</v>
      </c>
    </row>
    <row r="186" spans="1:6" ht="12.75" customHeight="1" x14ac:dyDescent="0.2">
      <c r="A186" s="63">
        <v>3238</v>
      </c>
      <c r="B186" s="64" t="s">
        <v>374</v>
      </c>
      <c r="C186" s="247" t="s">
        <v>375</v>
      </c>
      <c r="D186" s="194">
        <v>263442.25</v>
      </c>
      <c r="E186" s="194">
        <v>311349.5</v>
      </c>
      <c r="F186" s="45">
        <f t="shared" si="26"/>
        <v>118.18510508470072</v>
      </c>
    </row>
    <row r="187" spans="1:6" ht="12.75" customHeight="1" x14ac:dyDescent="0.2">
      <c r="A187" s="63">
        <v>3239</v>
      </c>
      <c r="B187" s="64" t="s">
        <v>376</v>
      </c>
      <c r="C187" s="247" t="s">
        <v>377</v>
      </c>
      <c r="D187" s="194">
        <v>606733.91</v>
      </c>
      <c r="E187" s="194">
        <v>481861.52</v>
      </c>
      <c r="F187" s="45">
        <f t="shared" si="26"/>
        <v>79.418920231440509</v>
      </c>
    </row>
    <row r="188" spans="1:6" ht="12.75" customHeight="1" x14ac:dyDescent="0.2">
      <c r="A188" s="63">
        <v>324</v>
      </c>
      <c r="B188" s="64" t="s">
        <v>378</v>
      </c>
      <c r="C188" s="247" t="s">
        <v>379</v>
      </c>
      <c r="D188" s="194">
        <v>38919.99</v>
      </c>
      <c r="E188" s="194">
        <v>55211.360000000001</v>
      </c>
      <c r="F188" s="45">
        <f t="shared" si="26"/>
        <v>141.85861815483509</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1034807.3300000001</v>
      </c>
      <c r="E194" s="60">
        <f t="shared" si="36"/>
        <v>1779253.5499999998</v>
      </c>
      <c r="F194" s="45">
        <f t="shared" si="26"/>
        <v>171.94056308047217</v>
      </c>
    </row>
    <row r="195" spans="1:6" ht="12.75" customHeight="1" x14ac:dyDescent="0.2">
      <c r="A195" s="63">
        <v>3291</v>
      </c>
      <c r="B195" s="183" t="s">
        <v>392</v>
      </c>
      <c r="C195" s="247" t="s">
        <v>393</v>
      </c>
      <c r="D195" s="194">
        <v>54108.84</v>
      </c>
      <c r="E195" s="194">
        <v>100491.69</v>
      </c>
      <c r="F195" s="45">
        <f t="shared" si="26"/>
        <v>185.7213904419315</v>
      </c>
    </row>
    <row r="196" spans="1:6" ht="12.75" customHeight="1" x14ac:dyDescent="0.2">
      <c r="A196" s="63">
        <v>3292</v>
      </c>
      <c r="B196" s="64" t="s">
        <v>394</v>
      </c>
      <c r="C196" s="247" t="s">
        <v>395</v>
      </c>
      <c r="D196" s="194">
        <v>103528.91</v>
      </c>
      <c r="E196" s="194">
        <v>95156.15</v>
      </c>
      <c r="F196" s="45">
        <f t="shared" si="26"/>
        <v>91.912635803854201</v>
      </c>
    </row>
    <row r="197" spans="1:6" ht="12.75" customHeight="1" x14ac:dyDescent="0.2">
      <c r="A197" s="63">
        <v>3293</v>
      </c>
      <c r="B197" s="64" t="s">
        <v>396</v>
      </c>
      <c r="C197" s="247" t="s">
        <v>397</v>
      </c>
      <c r="D197" s="194">
        <v>74746.42</v>
      </c>
      <c r="E197" s="194">
        <v>57606</v>
      </c>
      <c r="F197" s="45">
        <f t="shared" si="26"/>
        <v>77.068573986553474</v>
      </c>
    </row>
    <row r="198" spans="1:6" ht="12.75" customHeight="1" x14ac:dyDescent="0.2">
      <c r="A198" s="63">
        <v>3294</v>
      </c>
      <c r="B198" s="64" t="s">
        <v>398</v>
      </c>
      <c r="C198" s="247" t="s">
        <v>399</v>
      </c>
      <c r="D198" s="194">
        <v>43215.76</v>
      </c>
      <c r="E198" s="194">
        <v>54512.42</v>
      </c>
      <c r="F198" s="45">
        <f t="shared" si="26"/>
        <v>126.14013961573276</v>
      </c>
    </row>
    <row r="199" spans="1:6" ht="12.75" customHeight="1" x14ac:dyDescent="0.2">
      <c r="A199" s="63">
        <v>3295</v>
      </c>
      <c r="B199" s="64" t="s">
        <v>400</v>
      </c>
      <c r="C199" s="247" t="s">
        <v>401</v>
      </c>
      <c r="D199" s="194">
        <v>105246.39</v>
      </c>
      <c r="E199" s="194">
        <v>273896.67</v>
      </c>
      <c r="F199" s="45">
        <f t="shared" si="26"/>
        <v>260.24329195519198</v>
      </c>
    </row>
    <row r="200" spans="1:6" ht="12.75" customHeight="1" x14ac:dyDescent="0.2">
      <c r="A200" s="63" t="s">
        <v>402</v>
      </c>
      <c r="B200" s="64" t="s">
        <v>403</v>
      </c>
      <c r="C200" s="247" t="s">
        <v>402</v>
      </c>
      <c r="D200" s="194">
        <v>0</v>
      </c>
      <c r="E200" s="194">
        <v>45762.07</v>
      </c>
      <c r="F200" s="45" t="str">
        <f t="shared" si="26"/>
        <v>-</v>
      </c>
    </row>
    <row r="201" spans="1:6" ht="12.75" customHeight="1" x14ac:dyDescent="0.2">
      <c r="A201" s="63">
        <v>3299</v>
      </c>
      <c r="B201" s="64" t="s">
        <v>404</v>
      </c>
      <c r="C201" s="247" t="s">
        <v>405</v>
      </c>
      <c r="D201" s="194">
        <v>653961.01</v>
      </c>
      <c r="E201" s="194">
        <v>1151828.55</v>
      </c>
      <c r="F201" s="45">
        <f t="shared" si="26"/>
        <v>176.13107393053909</v>
      </c>
    </row>
    <row r="202" spans="1:6" ht="12.75" customHeight="1" x14ac:dyDescent="0.2">
      <c r="A202" s="63">
        <v>34</v>
      </c>
      <c r="B202" s="183" t="s">
        <v>406</v>
      </c>
      <c r="C202" s="247" t="s">
        <v>407</v>
      </c>
      <c r="D202" s="60">
        <f t="shared" ref="D202:E202" si="37">D203+D208+D216</f>
        <v>153979.81</v>
      </c>
      <c r="E202" s="60">
        <f t="shared" si="37"/>
        <v>923461.78</v>
      </c>
      <c r="F202" s="45">
        <f t="shared" si="26"/>
        <v>599.72913331949178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111777.18</v>
      </c>
      <c r="E208" s="60">
        <f t="shared" si="39"/>
        <v>281026.98</v>
      </c>
      <c r="F208" s="45">
        <f t="shared" si="26"/>
        <v>251.41713183317026</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75532.66</v>
      </c>
      <c r="E210" s="194">
        <v>67072.59</v>
      </c>
      <c r="F210" s="45">
        <f t="shared" si="26"/>
        <v>88.799454434677642</v>
      </c>
    </row>
    <row r="211" spans="1:6" ht="24" x14ac:dyDescent="0.2">
      <c r="A211" s="63">
        <v>3423</v>
      </c>
      <c r="B211" s="183" t="s">
        <v>424</v>
      </c>
      <c r="C211" s="247" t="s">
        <v>425</v>
      </c>
      <c r="D211" s="194">
        <v>36244.519999999997</v>
      </c>
      <c r="E211" s="194">
        <v>213954.39</v>
      </c>
      <c r="F211" s="45">
        <f t="shared" si="26"/>
        <v>590.30824521886359</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42202.630000000005</v>
      </c>
      <c r="E216" s="60">
        <f t="shared" si="40"/>
        <v>642434.80000000005</v>
      </c>
      <c r="F216" s="45">
        <f t="shared" si="26"/>
        <v>1522.2624751111482</v>
      </c>
    </row>
    <row r="217" spans="1:6" ht="12.75" customHeight="1" x14ac:dyDescent="0.2">
      <c r="A217" s="63">
        <v>3431</v>
      </c>
      <c r="B217" s="182" t="s">
        <v>436</v>
      </c>
      <c r="C217" s="247" t="s">
        <v>437</v>
      </c>
      <c r="D217" s="194">
        <v>35444.120000000003</v>
      </c>
      <c r="E217" s="194">
        <v>31555.37</v>
      </c>
      <c r="F217" s="45">
        <f t="shared" si="26"/>
        <v>89.028504586938524</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2297.1</v>
      </c>
      <c r="E219" s="194">
        <v>594302.02</v>
      </c>
      <c r="F219" s="45" t="str">
        <f t="shared" si="26"/>
        <v>&gt;&gt;100</v>
      </c>
    </row>
    <row r="220" spans="1:6" ht="12.75" customHeight="1" x14ac:dyDescent="0.2">
      <c r="A220" s="63">
        <v>3434</v>
      </c>
      <c r="B220" s="65" t="s">
        <v>442</v>
      </c>
      <c r="C220" s="247" t="s">
        <v>443</v>
      </c>
      <c r="D220" s="194">
        <v>4461.41</v>
      </c>
      <c r="E220" s="194">
        <v>16577.41</v>
      </c>
      <c r="F220" s="45">
        <f t="shared" si="26"/>
        <v>371.57333668055617</v>
      </c>
    </row>
    <row r="221" spans="1:6" ht="12.75" customHeight="1" x14ac:dyDescent="0.2">
      <c r="A221" s="63">
        <v>35</v>
      </c>
      <c r="B221" s="65" t="s">
        <v>444</v>
      </c>
      <c r="C221" s="247" t="s">
        <v>445</v>
      </c>
      <c r="D221" s="60">
        <f t="shared" ref="D221:E221" si="41">D222+D225+D229</f>
        <v>790825.18</v>
      </c>
      <c r="E221" s="60">
        <f t="shared" si="41"/>
        <v>813787.60000000009</v>
      </c>
      <c r="F221" s="45">
        <f t="shared" si="26"/>
        <v>102.90360253830058</v>
      </c>
    </row>
    <row r="222" spans="1:6" ht="24" x14ac:dyDescent="0.2">
      <c r="A222" s="63">
        <v>351</v>
      </c>
      <c r="B222" s="65" t="s">
        <v>446</v>
      </c>
      <c r="C222" s="247" t="s">
        <v>447</v>
      </c>
      <c r="D222" s="60">
        <f t="shared" ref="D222:E222" si="42">SUM(D223:D224)</f>
        <v>56000</v>
      </c>
      <c r="E222" s="60">
        <f t="shared" si="42"/>
        <v>60500</v>
      </c>
      <c r="F222" s="45">
        <f t="shared" si="26"/>
        <v>108.03571428571428</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56000</v>
      </c>
      <c r="E224" s="194">
        <v>60500</v>
      </c>
      <c r="F224" s="45">
        <f t="shared" si="26"/>
        <v>108.03571428571428</v>
      </c>
    </row>
    <row r="225" spans="1:6" ht="36" x14ac:dyDescent="0.2">
      <c r="A225" s="63">
        <v>352</v>
      </c>
      <c r="B225" s="65" t="s">
        <v>452</v>
      </c>
      <c r="C225" s="247" t="s">
        <v>453</v>
      </c>
      <c r="D225" s="60">
        <f t="shared" ref="D225:E225" si="43">SUM(D226:D228)</f>
        <v>726991.65</v>
      </c>
      <c r="E225" s="60">
        <f t="shared" si="43"/>
        <v>753287.60000000009</v>
      </c>
      <c r="F225" s="45">
        <f t="shared" si="26"/>
        <v>103.61709106287536</v>
      </c>
    </row>
    <row r="226" spans="1:6" ht="12.75" customHeight="1" x14ac:dyDescent="0.2">
      <c r="A226" s="63">
        <v>3521</v>
      </c>
      <c r="B226" s="65" t="s">
        <v>454</v>
      </c>
      <c r="C226" s="247" t="s">
        <v>455</v>
      </c>
      <c r="D226" s="194">
        <v>2985.03</v>
      </c>
      <c r="E226" s="194">
        <v>2705.28</v>
      </c>
      <c r="F226" s="45">
        <f t="shared" si="26"/>
        <v>90.628234892111635</v>
      </c>
    </row>
    <row r="227" spans="1:6" ht="12.75" customHeight="1" x14ac:dyDescent="0.2">
      <c r="A227" s="63">
        <v>3522</v>
      </c>
      <c r="B227" s="65" t="s">
        <v>456</v>
      </c>
      <c r="C227" s="247" t="s">
        <v>457</v>
      </c>
      <c r="D227" s="194">
        <v>682179.47</v>
      </c>
      <c r="E227" s="194">
        <v>709238.26</v>
      </c>
      <c r="F227" s="45">
        <f t="shared" si="26"/>
        <v>103.96652071631532</v>
      </c>
    </row>
    <row r="228" spans="1:6" ht="12.75" customHeight="1" x14ac:dyDescent="0.2">
      <c r="A228" s="63">
        <v>3523</v>
      </c>
      <c r="B228" s="64" t="s">
        <v>458</v>
      </c>
      <c r="C228" s="247" t="s">
        <v>459</v>
      </c>
      <c r="D228" s="194">
        <v>41827.15</v>
      </c>
      <c r="E228" s="194">
        <v>41344.06</v>
      </c>
      <c r="F228" s="45">
        <f t="shared" si="26"/>
        <v>98.845032472927258</v>
      </c>
    </row>
    <row r="229" spans="1:6" ht="24" x14ac:dyDescent="0.2">
      <c r="A229" s="63" t="s">
        <v>460</v>
      </c>
      <c r="B229" s="64" t="s">
        <v>461</v>
      </c>
      <c r="C229" s="247" t="s">
        <v>460</v>
      </c>
      <c r="D229" s="194">
        <v>7833.53</v>
      </c>
      <c r="E229" s="194">
        <v>0</v>
      </c>
      <c r="F229" s="45">
        <f t="shared" si="26"/>
        <v>0</v>
      </c>
    </row>
    <row r="230" spans="1:6" ht="24" x14ac:dyDescent="0.2">
      <c r="A230" s="63">
        <v>36</v>
      </c>
      <c r="B230" s="65" t="s">
        <v>462</v>
      </c>
      <c r="C230" s="247" t="s">
        <v>463</v>
      </c>
      <c r="D230" s="60">
        <f>D231+D234+D237+D242+D246+D250+D254+D257</f>
        <v>857439.18</v>
      </c>
      <c r="E230" s="60">
        <f>E231+E234+E237+E242+E246+E250+E254+E257</f>
        <v>1150609.71</v>
      </c>
      <c r="F230" s="45">
        <f t="shared" ref="F230:F245" si="44">IF(D230&lt;&gt;0,IF(E230/D230&gt;=100,"&gt;&gt;100",E230/D230*100),"-")</f>
        <v>134.1914081882752</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265512.40000000002</v>
      </c>
      <c r="E237" s="60">
        <f t="shared" si="47"/>
        <v>261741.84</v>
      </c>
      <c r="F237" s="45">
        <f t="shared" si="44"/>
        <v>98.579893067141114</v>
      </c>
    </row>
    <row r="238" spans="1:6" ht="12" x14ac:dyDescent="0.2">
      <c r="A238" s="63">
        <v>3631</v>
      </c>
      <c r="B238" s="65" t="s">
        <v>478</v>
      </c>
      <c r="C238" s="247" t="s">
        <v>479</v>
      </c>
      <c r="D238" s="194">
        <v>245512.4</v>
      </c>
      <c r="E238" s="194">
        <v>261741.84</v>
      </c>
      <c r="F238" s="45">
        <f t="shared" si="44"/>
        <v>106.61043596983288</v>
      </c>
    </row>
    <row r="239" spans="1:6" ht="12" x14ac:dyDescent="0.2">
      <c r="A239" s="63">
        <v>3632</v>
      </c>
      <c r="B239" s="65" t="s">
        <v>480</v>
      </c>
      <c r="C239" s="247" t="s">
        <v>481</v>
      </c>
      <c r="D239" s="194">
        <v>20000</v>
      </c>
      <c r="E239" s="194">
        <v>0</v>
      </c>
      <c r="F239" s="45">
        <f t="shared" si="44"/>
        <v>0</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483217.18</v>
      </c>
      <c r="E246" s="60">
        <f t="shared" si="48"/>
        <v>704771.79</v>
      </c>
      <c r="F246" s="45">
        <f t="shared" ref="F246:F249" si="49">IF(D246&lt;&gt;0,IF(E246/D246&gt;=100,"&gt;&gt;100",E246/D246*100),"-")</f>
        <v>145.84990334987677</v>
      </c>
    </row>
    <row r="247" spans="1:6" ht="12.75" customHeight="1" x14ac:dyDescent="0.2">
      <c r="A247" s="63" t="s">
        <v>493</v>
      </c>
      <c r="B247" s="64" t="s">
        <v>494</v>
      </c>
      <c r="C247" s="247" t="s">
        <v>493</v>
      </c>
      <c r="D247" s="194">
        <v>436717.18</v>
      </c>
      <c r="E247" s="194">
        <v>458271.79</v>
      </c>
      <c r="F247" s="45">
        <f t="shared" si="49"/>
        <v>104.9355992818968</v>
      </c>
    </row>
    <row r="248" spans="1:6" ht="12.75" customHeight="1" x14ac:dyDescent="0.2">
      <c r="A248" s="63" t="s">
        <v>495</v>
      </c>
      <c r="B248" s="64" t="s">
        <v>496</v>
      </c>
      <c r="C248" s="247" t="s">
        <v>495</v>
      </c>
      <c r="D248" s="194">
        <v>46500</v>
      </c>
      <c r="E248" s="194">
        <v>246500</v>
      </c>
      <c r="F248" s="45">
        <f t="shared" si="49"/>
        <v>530.10752688172045</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108709.6</v>
      </c>
      <c r="E254" s="60">
        <f t="shared" si="52"/>
        <v>184096.08</v>
      </c>
      <c r="F254" s="45">
        <f t="shared" ref="F254:F261" si="53">IF(D254&lt;&gt;0,IF(E254/D254&gt;=100,"&gt;&gt;100",E254/D254*100),"-")</f>
        <v>169.34666303619917</v>
      </c>
    </row>
    <row r="255" spans="1:6" ht="12.75" customHeight="1" x14ac:dyDescent="0.2">
      <c r="A255" s="63" t="s">
        <v>509</v>
      </c>
      <c r="B255" s="64" t="s">
        <v>154</v>
      </c>
      <c r="C255" s="247" t="s">
        <v>509</v>
      </c>
      <c r="D255" s="194">
        <v>108709.6</v>
      </c>
      <c r="E255" s="194">
        <v>184096.08</v>
      </c>
      <c r="F255" s="45">
        <f t="shared" si="53"/>
        <v>169.34666303619917</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1856240.4300000002</v>
      </c>
      <c r="E262" s="60">
        <f t="shared" si="55"/>
        <v>2314320.12</v>
      </c>
      <c r="F262" s="45">
        <f t="shared" ref="F262:F268" si="56">IF(D262&lt;&gt;0,IF(E262/D262&gt;=100,"&gt;&gt;100",E262/D262*100),"-")</f>
        <v>124.6778209652507</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1856240.4300000002</v>
      </c>
      <c r="E269" s="60">
        <f t="shared" si="58"/>
        <v>2314320.12</v>
      </c>
      <c r="F269" s="45">
        <f t="shared" ref="F269:F272" si="59">IF(D269&lt;&gt;0,IF(E269/D269&gt;=100,"&gt;&gt;100",E269/D269*100),"-")</f>
        <v>124.6778209652507</v>
      </c>
    </row>
    <row r="270" spans="1:6" ht="12.75" customHeight="1" x14ac:dyDescent="0.2">
      <c r="A270" s="63">
        <v>3721</v>
      </c>
      <c r="B270" s="65" t="s">
        <v>533</v>
      </c>
      <c r="C270" s="247" t="s">
        <v>534</v>
      </c>
      <c r="D270" s="194">
        <v>524396.18000000005</v>
      </c>
      <c r="E270" s="194">
        <v>741763.02</v>
      </c>
      <c r="F270" s="45">
        <f t="shared" si="59"/>
        <v>141.45088165974053</v>
      </c>
    </row>
    <row r="271" spans="1:6" ht="12.75" customHeight="1" x14ac:dyDescent="0.2">
      <c r="A271" s="63">
        <v>3722</v>
      </c>
      <c r="B271" s="65" t="s">
        <v>535</v>
      </c>
      <c r="C271" s="247" t="s">
        <v>536</v>
      </c>
      <c r="D271" s="194">
        <v>1331844.25</v>
      </c>
      <c r="E271" s="194">
        <v>1572557.1</v>
      </c>
      <c r="F271" s="45">
        <f t="shared" si="59"/>
        <v>118.07364862670693</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3246696.4299999997</v>
      </c>
      <c r="E273" s="60">
        <f t="shared" si="60"/>
        <v>3446671.73</v>
      </c>
      <c r="F273" s="45">
        <f t="shared" ref="F273:F277" si="61">IF(D273&lt;&gt;0,IF(E273/D273&gt;=100,"&gt;&gt;100",E273/D273*100),"-")</f>
        <v>106.15934702586284</v>
      </c>
    </row>
    <row r="274" spans="1:6" ht="12.75" customHeight="1" x14ac:dyDescent="0.2">
      <c r="A274" s="63">
        <v>381</v>
      </c>
      <c r="B274" s="64" t="s">
        <v>541</v>
      </c>
      <c r="C274" s="247" t="s">
        <v>542</v>
      </c>
      <c r="D274" s="60">
        <f t="shared" ref="D274:E274" si="62">SUM(D275:D277)</f>
        <v>2392305.77</v>
      </c>
      <c r="E274" s="60">
        <f t="shared" si="62"/>
        <v>2857505.21</v>
      </c>
      <c r="F274" s="45">
        <f t="shared" si="61"/>
        <v>119.44565138092696</v>
      </c>
    </row>
    <row r="275" spans="1:6" ht="12.75" customHeight="1" x14ac:dyDescent="0.2">
      <c r="A275" s="63">
        <v>3811</v>
      </c>
      <c r="B275" s="64" t="s">
        <v>543</v>
      </c>
      <c r="C275" s="247" t="s">
        <v>544</v>
      </c>
      <c r="D275" s="194">
        <v>2383004.65</v>
      </c>
      <c r="E275" s="194">
        <v>2854818.75</v>
      </c>
      <c r="F275" s="45">
        <f t="shared" si="61"/>
        <v>119.79912628370239</v>
      </c>
    </row>
    <row r="276" spans="1:6" ht="12.75" customHeight="1" x14ac:dyDescent="0.2">
      <c r="A276" s="63">
        <v>3812</v>
      </c>
      <c r="B276" s="64" t="s">
        <v>545</v>
      </c>
      <c r="C276" s="247" t="s">
        <v>546</v>
      </c>
      <c r="D276" s="194">
        <v>3242.06</v>
      </c>
      <c r="E276" s="194">
        <v>2686.46</v>
      </c>
      <c r="F276" s="45">
        <f t="shared" si="61"/>
        <v>82.862747759140802</v>
      </c>
    </row>
    <row r="277" spans="1:6" ht="12.75" customHeight="1" x14ac:dyDescent="0.2">
      <c r="A277" s="63" t="s">
        <v>547</v>
      </c>
      <c r="B277" s="64" t="s">
        <v>548</v>
      </c>
      <c r="C277" s="247" t="s">
        <v>547</v>
      </c>
      <c r="D277" s="194">
        <v>6059.06</v>
      </c>
      <c r="E277" s="194">
        <v>0</v>
      </c>
      <c r="F277" s="45">
        <f t="shared" si="61"/>
        <v>0</v>
      </c>
    </row>
    <row r="278" spans="1:6" ht="12.75" customHeight="1" x14ac:dyDescent="0.2">
      <c r="A278" s="63">
        <v>382</v>
      </c>
      <c r="B278" s="65" t="s">
        <v>549</v>
      </c>
      <c r="C278" s="247" t="s">
        <v>550</v>
      </c>
      <c r="D278" s="60">
        <f t="shared" ref="D278:E278" si="63">SUM(D279:D282)</f>
        <v>120700.11</v>
      </c>
      <c r="E278" s="60">
        <f t="shared" si="63"/>
        <v>77359</v>
      </c>
      <c r="F278" s="45">
        <f t="shared" ref="F278:F282" si="64">IF(D278&lt;&gt;0,IF(E278/D278&gt;=100,"&gt;&gt;100",E278/D278*100),"-")</f>
        <v>64.091905135794818</v>
      </c>
    </row>
    <row r="279" spans="1:6" ht="12.75" customHeight="1" x14ac:dyDescent="0.2">
      <c r="A279" s="63">
        <v>3821</v>
      </c>
      <c r="B279" s="64" t="s">
        <v>551</v>
      </c>
      <c r="C279" s="247" t="s">
        <v>552</v>
      </c>
      <c r="D279" s="194">
        <v>107000</v>
      </c>
      <c r="E279" s="194">
        <v>72300</v>
      </c>
      <c r="F279" s="45">
        <f t="shared" si="64"/>
        <v>67.570093457943926</v>
      </c>
    </row>
    <row r="280" spans="1:6" ht="12.75" customHeight="1" x14ac:dyDescent="0.2">
      <c r="A280" s="63">
        <v>3822</v>
      </c>
      <c r="B280" s="64" t="s">
        <v>553</v>
      </c>
      <c r="C280" s="247" t="s">
        <v>554</v>
      </c>
      <c r="D280" s="194">
        <v>13700.11</v>
      </c>
      <c r="E280" s="194">
        <v>5059</v>
      </c>
      <c r="F280" s="45">
        <f t="shared" si="64"/>
        <v>36.926710807431476</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733690.55</v>
      </c>
      <c r="E289" s="60">
        <f t="shared" si="67"/>
        <v>511807.52</v>
      </c>
      <c r="F289" s="45">
        <f t="shared" si="66"/>
        <v>69.757954494575401</v>
      </c>
    </row>
    <row r="290" spans="1:6" ht="24" x14ac:dyDescent="0.2">
      <c r="A290" s="63">
        <v>3861</v>
      </c>
      <c r="B290" s="64" t="s">
        <v>572</v>
      </c>
      <c r="C290" s="247" t="s">
        <v>573</v>
      </c>
      <c r="D290" s="194">
        <v>733690.55</v>
      </c>
      <c r="E290" s="194">
        <v>511807.52</v>
      </c>
      <c r="F290" s="45">
        <f t="shared" si="66"/>
        <v>69.757954494575401</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33894098.509999998</v>
      </c>
      <c r="E299" s="60">
        <f>E152-E297+E298</f>
        <v>40206507.949999996</v>
      </c>
      <c r="F299" s="45">
        <f t="shared" si="68"/>
        <v>118.62391896376181</v>
      </c>
    </row>
    <row r="300" spans="1:6" ht="12.75" customHeight="1" x14ac:dyDescent="0.2">
      <c r="A300" s="63" t="s">
        <v>582</v>
      </c>
      <c r="B300" s="64" t="s">
        <v>593</v>
      </c>
      <c r="C300" s="247" t="s">
        <v>594</v>
      </c>
      <c r="D300" s="60">
        <f>IF(D6&gt;=D299,D6-D299,0)</f>
        <v>9286075.1499999985</v>
      </c>
      <c r="E300" s="60">
        <f>IF(E6&gt;=E299,E6-E299,0)</f>
        <v>4781963.5099999979</v>
      </c>
      <c r="F300" s="45">
        <f t="shared" si="68"/>
        <v>51.496067313217885</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10413299.91</v>
      </c>
      <c r="E302" s="194">
        <v>11557688.09</v>
      </c>
      <c r="F302" s="45">
        <f t="shared" si="68"/>
        <v>110.98967848703782</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4407433.12</v>
      </c>
      <c r="E304" s="194">
        <v>5999217.4000000004</v>
      </c>
      <c r="F304" s="45">
        <f t="shared" si="68"/>
        <v>136.11590321760798</v>
      </c>
    </row>
    <row r="305" spans="1:6" ht="12" x14ac:dyDescent="0.2">
      <c r="A305" s="63">
        <v>9661</v>
      </c>
      <c r="B305" s="220" t="s">
        <v>603</v>
      </c>
      <c r="C305" s="247" t="s">
        <v>604</v>
      </c>
      <c r="D305" s="194">
        <v>9821.7099999999991</v>
      </c>
      <c r="E305" s="194">
        <v>10140.879999999999</v>
      </c>
      <c r="F305" s="45">
        <f t="shared" si="68"/>
        <v>103.24963779219709</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3" t="s">
        <v>607</v>
      </c>
      <c r="B307" s="374"/>
      <c r="C307" s="171"/>
      <c r="D307" s="43"/>
      <c r="E307" s="43"/>
      <c r="F307" s="44"/>
    </row>
    <row r="308" spans="1:6" ht="12.75" customHeight="1" x14ac:dyDescent="0.2">
      <c r="A308" s="63">
        <v>7</v>
      </c>
      <c r="B308" s="64" t="s">
        <v>608</v>
      </c>
      <c r="C308" s="247" t="s">
        <v>609</v>
      </c>
      <c r="D308" s="60">
        <f t="shared" ref="D308:E308" si="71">D309+D321+D354+D358</f>
        <v>2059699.75</v>
      </c>
      <c r="E308" s="60">
        <f t="shared" si="71"/>
        <v>741474.55</v>
      </c>
      <c r="F308" s="45">
        <f t="shared" ref="F308:F428" si="72">IF(D308&lt;&gt;0,IF(E308/D308&gt;=100,"&gt;&gt;100",E308/D308*100),"-")</f>
        <v>35.999157158707234</v>
      </c>
    </row>
    <row r="309" spans="1:6" ht="12.75" customHeight="1" x14ac:dyDescent="0.2">
      <c r="A309" s="63">
        <v>71</v>
      </c>
      <c r="B309" s="64" t="s">
        <v>610</v>
      </c>
      <c r="C309" s="247" t="s">
        <v>611</v>
      </c>
      <c r="D309" s="60">
        <f t="shared" ref="D309:E309" si="73">D310+D314</f>
        <v>2046909.09</v>
      </c>
      <c r="E309" s="60">
        <f t="shared" si="73"/>
        <v>716165.13</v>
      </c>
      <c r="F309" s="45">
        <f t="shared" si="72"/>
        <v>34.987637384521072</v>
      </c>
    </row>
    <row r="310" spans="1:6" ht="24" x14ac:dyDescent="0.2">
      <c r="A310" s="63">
        <v>711</v>
      </c>
      <c r="B310" s="64" t="s">
        <v>612</v>
      </c>
      <c r="C310" s="247" t="s">
        <v>613</v>
      </c>
      <c r="D310" s="60">
        <f t="shared" ref="D310:E310" si="74">SUM(D311:D313)</f>
        <v>2046909.09</v>
      </c>
      <c r="E310" s="60">
        <f t="shared" si="74"/>
        <v>716165.13</v>
      </c>
      <c r="F310" s="45">
        <f t="shared" si="72"/>
        <v>34.987637384521072</v>
      </c>
    </row>
    <row r="311" spans="1:6" ht="12.75" customHeight="1" x14ac:dyDescent="0.2">
      <c r="A311" s="63">
        <v>7111</v>
      </c>
      <c r="B311" s="64" t="s">
        <v>614</v>
      </c>
      <c r="C311" s="247" t="s">
        <v>615</v>
      </c>
      <c r="D311" s="194">
        <v>2046909.09</v>
      </c>
      <c r="E311" s="194">
        <v>716165.13</v>
      </c>
      <c r="F311" s="45">
        <f t="shared" si="72"/>
        <v>34.987637384521072</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12790.66</v>
      </c>
      <c r="E321" s="60">
        <f t="shared" si="76"/>
        <v>25309.42</v>
      </c>
      <c r="F321" s="45">
        <f t="shared" si="72"/>
        <v>197.87423010227775</v>
      </c>
    </row>
    <row r="322" spans="1:6" ht="12.75" customHeight="1" x14ac:dyDescent="0.2">
      <c r="A322" s="63">
        <v>721</v>
      </c>
      <c r="B322" s="64" t="s">
        <v>636</v>
      </c>
      <c r="C322" s="247" t="s">
        <v>637</v>
      </c>
      <c r="D322" s="60">
        <f t="shared" ref="D322:E322" si="77">SUM(D323:D326)</f>
        <v>9457.07</v>
      </c>
      <c r="E322" s="60">
        <f t="shared" si="77"/>
        <v>25309.42</v>
      </c>
      <c r="F322" s="45">
        <f t="shared" si="72"/>
        <v>267.6243276194424</v>
      </c>
    </row>
    <row r="323" spans="1:6" ht="12.75" customHeight="1" x14ac:dyDescent="0.2">
      <c r="A323" s="63">
        <v>7211</v>
      </c>
      <c r="B323" s="64" t="s">
        <v>638</v>
      </c>
      <c r="C323" s="247" t="s">
        <v>639</v>
      </c>
      <c r="D323" s="194">
        <v>9457.07</v>
      </c>
      <c r="E323" s="194">
        <v>3209.42</v>
      </c>
      <c r="F323" s="45">
        <f t="shared" si="72"/>
        <v>33.936726702879433</v>
      </c>
    </row>
    <row r="324" spans="1:6" ht="12.75" customHeight="1" x14ac:dyDescent="0.2">
      <c r="A324" s="63">
        <v>7212</v>
      </c>
      <c r="B324" s="64" t="s">
        <v>640</v>
      </c>
      <c r="C324" s="247" t="s">
        <v>641</v>
      </c>
      <c r="D324" s="194">
        <v>0</v>
      </c>
      <c r="E324" s="194">
        <v>22100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2628.59</v>
      </c>
      <c r="E327" s="60">
        <f t="shared" si="78"/>
        <v>0</v>
      </c>
      <c r="F327" s="45">
        <f t="shared" si="72"/>
        <v>0</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2628.59</v>
      </c>
      <c r="E334" s="194">
        <v>0</v>
      </c>
      <c r="F334" s="45">
        <f t="shared" si="72"/>
        <v>0</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705</v>
      </c>
      <c r="E336" s="60">
        <f t="shared" si="79"/>
        <v>0</v>
      </c>
      <c r="F336" s="45">
        <f t="shared" si="72"/>
        <v>0</v>
      </c>
    </row>
    <row r="337" spans="1:6" ht="12.75" customHeight="1" x14ac:dyDescent="0.2">
      <c r="A337" s="63">
        <v>7231</v>
      </c>
      <c r="B337" s="64" t="s">
        <v>666</v>
      </c>
      <c r="C337" s="247" t="s">
        <v>667</v>
      </c>
      <c r="D337" s="194">
        <v>705</v>
      </c>
      <c r="E337" s="194">
        <v>0</v>
      </c>
      <c r="F337" s="45">
        <f t="shared" si="72"/>
        <v>0</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13122510.279999999</v>
      </c>
      <c r="E360" s="60">
        <f t="shared" si="86"/>
        <v>13083631.629999999</v>
      </c>
      <c r="F360" s="45">
        <f t="shared" si="72"/>
        <v>99.703725513103578</v>
      </c>
    </row>
    <row r="361" spans="1:6" ht="12.75" customHeight="1" x14ac:dyDescent="0.2">
      <c r="A361" s="63">
        <v>41</v>
      </c>
      <c r="B361" s="64" t="s">
        <v>714</v>
      </c>
      <c r="C361" s="247" t="s">
        <v>715</v>
      </c>
      <c r="D361" s="60">
        <f t="shared" ref="D361:E361" si="87">D362+D366</f>
        <v>1544588.27</v>
      </c>
      <c r="E361" s="60">
        <f t="shared" si="87"/>
        <v>537483.91999999993</v>
      </c>
      <c r="F361" s="45">
        <f t="shared" si="72"/>
        <v>34.797876588820657</v>
      </c>
    </row>
    <row r="362" spans="1:6" ht="12.75" customHeight="1" x14ac:dyDescent="0.2">
      <c r="A362" s="63">
        <v>411</v>
      </c>
      <c r="B362" s="64" t="s">
        <v>716</v>
      </c>
      <c r="C362" s="247" t="s">
        <v>717</v>
      </c>
      <c r="D362" s="60">
        <f t="shared" ref="D362:E362" si="88">SUM(D363:D365)</f>
        <v>1371076.56</v>
      </c>
      <c r="E362" s="60">
        <f t="shared" si="88"/>
        <v>264244.98</v>
      </c>
      <c r="F362" s="45">
        <f t="shared" si="72"/>
        <v>19.272809973499946</v>
      </c>
    </row>
    <row r="363" spans="1:6" ht="12.75" customHeight="1" x14ac:dyDescent="0.2">
      <c r="A363" s="63">
        <v>4111</v>
      </c>
      <c r="B363" s="64" t="s">
        <v>614</v>
      </c>
      <c r="C363" s="247" t="s">
        <v>718</v>
      </c>
      <c r="D363" s="194">
        <v>1371076.56</v>
      </c>
      <c r="E363" s="194">
        <v>264244.98</v>
      </c>
      <c r="F363" s="45">
        <f t="shared" si="72"/>
        <v>19.272809973499946</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173511.71</v>
      </c>
      <c r="E366" s="60">
        <f t="shared" si="89"/>
        <v>273238.94</v>
      </c>
      <c r="F366" s="45">
        <f t="shared" si="72"/>
        <v>157.47579226785328</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5211.5600000000004</v>
      </c>
      <c r="E369" s="194">
        <v>15899.58</v>
      </c>
      <c r="F369" s="45">
        <f t="shared" si="72"/>
        <v>305.08293102257289</v>
      </c>
    </row>
    <row r="370" spans="1:6" ht="12.75" customHeight="1" x14ac:dyDescent="0.2">
      <c r="A370" s="63">
        <v>4124</v>
      </c>
      <c r="B370" s="64" t="s">
        <v>628</v>
      </c>
      <c r="C370" s="247" t="s">
        <v>727</v>
      </c>
      <c r="D370" s="194">
        <v>168300.15</v>
      </c>
      <c r="E370" s="194">
        <v>257339.36</v>
      </c>
      <c r="F370" s="45">
        <f t="shared" si="72"/>
        <v>152.90500929440645</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10087078.75</v>
      </c>
      <c r="E373" s="60">
        <f t="shared" si="90"/>
        <v>11342948.529999999</v>
      </c>
      <c r="F373" s="45">
        <f t="shared" si="72"/>
        <v>112.450282298034</v>
      </c>
    </row>
    <row r="374" spans="1:6" ht="12.75" customHeight="1" x14ac:dyDescent="0.2">
      <c r="A374" s="63">
        <v>421</v>
      </c>
      <c r="B374" s="64" t="s">
        <v>732</v>
      </c>
      <c r="C374" s="247" t="s">
        <v>733</v>
      </c>
      <c r="D374" s="60">
        <f t="shared" ref="D374:E374" si="91">SUM(D375:D378)</f>
        <v>9210880.3900000006</v>
      </c>
      <c r="E374" s="60">
        <f t="shared" si="91"/>
        <v>9287081.6699999999</v>
      </c>
      <c r="F374" s="45">
        <f t="shared" si="72"/>
        <v>100.82729637964607</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5302937.07</v>
      </c>
      <c r="E376" s="194">
        <v>4601775.66</v>
      </c>
      <c r="F376" s="45">
        <f t="shared" si="72"/>
        <v>86.777866666254823</v>
      </c>
    </row>
    <row r="377" spans="1:6" ht="12.75" customHeight="1" x14ac:dyDescent="0.2">
      <c r="A377" s="63">
        <v>4213</v>
      </c>
      <c r="B377" s="64" t="s">
        <v>642</v>
      </c>
      <c r="C377" s="247" t="s">
        <v>736</v>
      </c>
      <c r="D377" s="194">
        <v>2698024.6</v>
      </c>
      <c r="E377" s="194">
        <v>3887455.23</v>
      </c>
      <c r="F377" s="45">
        <f t="shared" si="72"/>
        <v>144.08524036437623</v>
      </c>
    </row>
    <row r="378" spans="1:6" ht="12.75" customHeight="1" x14ac:dyDescent="0.2">
      <c r="A378" s="63">
        <v>4214</v>
      </c>
      <c r="B378" s="64" t="s">
        <v>644</v>
      </c>
      <c r="C378" s="247" t="s">
        <v>737</v>
      </c>
      <c r="D378" s="194">
        <v>1209918.72</v>
      </c>
      <c r="E378" s="194">
        <v>797850.78</v>
      </c>
      <c r="F378" s="45">
        <f t="shared" si="72"/>
        <v>65.942510584512661</v>
      </c>
    </row>
    <row r="379" spans="1:6" ht="12.75" customHeight="1" x14ac:dyDescent="0.2">
      <c r="A379" s="63">
        <v>422</v>
      </c>
      <c r="B379" s="64" t="s">
        <v>738</v>
      </c>
      <c r="C379" s="247" t="s">
        <v>739</v>
      </c>
      <c r="D379" s="60">
        <f t="shared" ref="D379:E379" si="92">SUM(D380:D387)</f>
        <v>613161.55000000005</v>
      </c>
      <c r="E379" s="60">
        <f t="shared" si="92"/>
        <v>1746437.62</v>
      </c>
      <c r="F379" s="45">
        <f t="shared" si="72"/>
        <v>284.82503836060823</v>
      </c>
    </row>
    <row r="380" spans="1:6" ht="12.75" customHeight="1" x14ac:dyDescent="0.2">
      <c r="A380" s="63">
        <v>4221</v>
      </c>
      <c r="B380" s="64" t="s">
        <v>648</v>
      </c>
      <c r="C380" s="247" t="s">
        <v>740</v>
      </c>
      <c r="D380" s="194">
        <v>127597.86</v>
      </c>
      <c r="E380" s="194">
        <v>688329.21</v>
      </c>
      <c r="F380" s="45">
        <f t="shared" si="72"/>
        <v>539.45200178122104</v>
      </c>
    </row>
    <row r="381" spans="1:6" ht="12.75" customHeight="1" x14ac:dyDescent="0.2">
      <c r="A381" s="63">
        <v>4222</v>
      </c>
      <c r="B381" s="64" t="s">
        <v>741</v>
      </c>
      <c r="C381" s="247" t="s">
        <v>742</v>
      </c>
      <c r="D381" s="194">
        <v>34179.9</v>
      </c>
      <c r="E381" s="194">
        <v>16003.37</v>
      </c>
      <c r="F381" s="45">
        <f t="shared" si="72"/>
        <v>46.820997135743518</v>
      </c>
    </row>
    <row r="382" spans="1:6" ht="12.75" customHeight="1" x14ac:dyDescent="0.2">
      <c r="A382" s="63">
        <v>4223</v>
      </c>
      <c r="B382" s="64" t="s">
        <v>652</v>
      </c>
      <c r="C382" s="247" t="s">
        <v>743</v>
      </c>
      <c r="D382" s="194">
        <v>46730.85</v>
      </c>
      <c r="E382" s="194">
        <v>64725.35</v>
      </c>
      <c r="F382" s="45">
        <f t="shared" si="72"/>
        <v>138.5066824164337</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89542.89</v>
      </c>
      <c r="E385" s="194">
        <v>63869.16</v>
      </c>
      <c r="F385" s="45">
        <f t="shared" si="72"/>
        <v>71.328008287425178</v>
      </c>
    </row>
    <row r="386" spans="1:6" ht="12.75" customHeight="1" x14ac:dyDescent="0.2">
      <c r="A386" s="63">
        <v>4227</v>
      </c>
      <c r="B386" s="183" t="s">
        <v>660</v>
      </c>
      <c r="C386" s="247" t="s">
        <v>747</v>
      </c>
      <c r="D386" s="194">
        <v>315110.05</v>
      </c>
      <c r="E386" s="194">
        <v>913510.53</v>
      </c>
      <c r="F386" s="45">
        <f t="shared" si="72"/>
        <v>289.90206120052346</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22954.58</v>
      </c>
      <c r="E388" s="60">
        <f t="shared" si="93"/>
        <v>94231.09</v>
      </c>
      <c r="F388" s="45">
        <f t="shared" si="72"/>
        <v>410.51106140909565</v>
      </c>
    </row>
    <row r="389" spans="1:6" ht="12.75" customHeight="1" x14ac:dyDescent="0.2">
      <c r="A389" s="63">
        <v>4231</v>
      </c>
      <c r="B389" s="64" t="s">
        <v>666</v>
      </c>
      <c r="C389" s="247" t="s">
        <v>751</v>
      </c>
      <c r="D389" s="194">
        <v>22954.58</v>
      </c>
      <c r="E389" s="194">
        <v>94231.09</v>
      </c>
      <c r="F389" s="45">
        <f t="shared" si="72"/>
        <v>410.51106140909565</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147289.61000000002</v>
      </c>
      <c r="E393" s="60">
        <f t="shared" si="94"/>
        <v>89770.559999999998</v>
      </c>
      <c r="F393" s="45">
        <f t="shared" si="72"/>
        <v>60.948331657609792</v>
      </c>
    </row>
    <row r="394" spans="1:6" ht="12.75" customHeight="1" x14ac:dyDescent="0.2">
      <c r="A394" s="63">
        <v>4241</v>
      </c>
      <c r="B394" s="64" t="s">
        <v>757</v>
      </c>
      <c r="C394" s="247" t="s">
        <v>758</v>
      </c>
      <c r="D394" s="194">
        <v>146648.89000000001</v>
      </c>
      <c r="E394" s="194">
        <v>88930.91</v>
      </c>
      <c r="F394" s="45">
        <f t="shared" si="72"/>
        <v>60.642061457130701</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640.72</v>
      </c>
      <c r="E396" s="194">
        <v>839.65</v>
      </c>
      <c r="F396" s="45">
        <f t="shared" si="72"/>
        <v>131.04788363091521</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21685</v>
      </c>
      <c r="F398" s="45" t="str">
        <f t="shared" si="72"/>
        <v>-</v>
      </c>
    </row>
    <row r="399" spans="1:6" ht="12.75" customHeight="1" x14ac:dyDescent="0.2">
      <c r="A399" s="63">
        <v>4251</v>
      </c>
      <c r="B399" s="64" t="s">
        <v>764</v>
      </c>
      <c r="C399" s="247" t="s">
        <v>765</v>
      </c>
      <c r="D399" s="194">
        <v>0</v>
      </c>
      <c r="E399" s="194">
        <v>21685</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92792.62</v>
      </c>
      <c r="E401" s="60">
        <f t="shared" si="96"/>
        <v>103742.59</v>
      </c>
      <c r="F401" s="45">
        <f t="shared" si="72"/>
        <v>111.80047508088467</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9185.86</v>
      </c>
      <c r="E404" s="194">
        <v>39630.089999999997</v>
      </c>
      <c r="F404" s="45">
        <f t="shared" si="72"/>
        <v>431.42492918463813</v>
      </c>
    </row>
    <row r="405" spans="1:6" ht="12.75" customHeight="1" x14ac:dyDescent="0.2">
      <c r="A405" s="63">
        <v>4264</v>
      </c>
      <c r="B405" s="64" t="s">
        <v>698</v>
      </c>
      <c r="C405" s="247" t="s">
        <v>772</v>
      </c>
      <c r="D405" s="194">
        <v>83606.759999999995</v>
      </c>
      <c r="E405" s="194">
        <v>64112.5</v>
      </c>
      <c r="F405" s="45">
        <f t="shared" si="72"/>
        <v>76.683392586915218</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1490843.26</v>
      </c>
      <c r="E412" s="60">
        <f t="shared" si="100"/>
        <v>1203199.18</v>
      </c>
      <c r="F412" s="45">
        <f t="shared" si="72"/>
        <v>80.705947585663694</v>
      </c>
    </row>
    <row r="413" spans="1:6" ht="12.75" customHeight="1" x14ac:dyDescent="0.2">
      <c r="A413" s="63">
        <v>451</v>
      </c>
      <c r="B413" s="64" t="s">
        <v>785</v>
      </c>
      <c r="C413" s="247" t="s">
        <v>786</v>
      </c>
      <c r="D413" s="194">
        <v>1490843.26</v>
      </c>
      <c r="E413" s="194">
        <v>1203199.18</v>
      </c>
      <c r="F413" s="45">
        <f t="shared" si="72"/>
        <v>80.705947585663694</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11062810.529999999</v>
      </c>
      <c r="E418" s="60">
        <f t="shared" si="102"/>
        <v>12342157.079999998</v>
      </c>
      <c r="F418" s="45">
        <f t="shared" si="72"/>
        <v>111.56438995796485</v>
      </c>
    </row>
    <row r="419" spans="1:6" ht="12.75" customHeight="1" x14ac:dyDescent="0.2">
      <c r="A419" s="63">
        <v>92212</v>
      </c>
      <c r="B419" s="64" t="s">
        <v>797</v>
      </c>
      <c r="C419" s="247" t="s">
        <v>798</v>
      </c>
      <c r="D419" s="194">
        <v>1688436.44</v>
      </c>
      <c r="E419" s="194">
        <v>1565300.61</v>
      </c>
      <c r="F419" s="45">
        <f t="shared" si="72"/>
        <v>92.707108951048241</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279487.09000000003</v>
      </c>
      <c r="E421" s="194">
        <v>221270.84</v>
      </c>
      <c r="F421" s="45">
        <f t="shared" si="72"/>
        <v>79.170325899489654</v>
      </c>
    </row>
    <row r="422" spans="1:6" ht="12.75" customHeight="1" x14ac:dyDescent="0.2">
      <c r="A422" s="63" t="s">
        <v>582</v>
      </c>
      <c r="B422" s="64" t="s">
        <v>803</v>
      </c>
      <c r="C422" s="247" t="s">
        <v>804</v>
      </c>
      <c r="D422" s="60">
        <f>D6+D308</f>
        <v>45239873.409999996</v>
      </c>
      <c r="E422" s="60">
        <f>E6+E308</f>
        <v>45729946.00999999</v>
      </c>
      <c r="F422" s="45">
        <f t="shared" si="72"/>
        <v>101.08327579867115</v>
      </c>
    </row>
    <row r="423" spans="1:6" ht="12.75" customHeight="1" x14ac:dyDescent="0.2">
      <c r="A423" s="63" t="s">
        <v>582</v>
      </c>
      <c r="B423" s="64" t="s">
        <v>805</v>
      </c>
      <c r="C423" s="247" t="s">
        <v>806</v>
      </c>
      <c r="D423" s="60">
        <f t="shared" ref="D423:E423" si="103">D299+D360</f>
        <v>47016608.789999999</v>
      </c>
      <c r="E423" s="60">
        <f t="shared" si="103"/>
        <v>53290139.579999998</v>
      </c>
      <c r="F423" s="45">
        <f t="shared" si="72"/>
        <v>113.34322264291916</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1776735.3800000027</v>
      </c>
      <c r="E425" s="60">
        <f t="shared" si="105"/>
        <v>7560193.5700000077</v>
      </c>
      <c r="F425" s="45">
        <f t="shared" si="72"/>
        <v>425.51038579532292</v>
      </c>
    </row>
    <row r="426" spans="1:6" ht="12.75" customHeight="1" x14ac:dyDescent="0.2">
      <c r="A426" s="251" t="s">
        <v>811</v>
      </c>
      <c r="B426" s="183" t="s">
        <v>812</v>
      </c>
      <c r="C426" s="252" t="s">
        <v>813</v>
      </c>
      <c r="D426" s="60">
        <f t="shared" ref="D426:E426" si="106">IF(D302-D303+D419-D420&gt;=0,D302-D303+D419-D420,0)</f>
        <v>12101736.35</v>
      </c>
      <c r="E426" s="60">
        <f t="shared" si="106"/>
        <v>13122988.699999999</v>
      </c>
      <c r="F426" s="45">
        <f t="shared" si="72"/>
        <v>108.43889108524496</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4686920.21</v>
      </c>
      <c r="E428" s="81">
        <f t="shared" si="108"/>
        <v>6220488.2400000002</v>
      </c>
      <c r="F428" s="61">
        <f t="shared" si="72"/>
        <v>132.72016508256283</v>
      </c>
    </row>
    <row r="429" spans="1:6" s="55" customFormat="1" ht="20.100000000000001" customHeight="1" x14ac:dyDescent="0.2">
      <c r="A429" s="373" t="s">
        <v>819</v>
      </c>
      <c r="B429" s="374"/>
      <c r="C429" s="171"/>
      <c r="D429" s="43"/>
      <c r="E429" s="43"/>
      <c r="F429" s="44"/>
    </row>
    <row r="430" spans="1:6" ht="12.75" customHeight="1" x14ac:dyDescent="0.2">
      <c r="A430" s="63">
        <v>8</v>
      </c>
      <c r="B430" s="64" t="s">
        <v>820</v>
      </c>
      <c r="C430" s="247" t="s">
        <v>821</v>
      </c>
      <c r="D430" s="60">
        <f>D431+D466+D479+D491+D522</f>
        <v>2286199.27</v>
      </c>
      <c r="E430" s="60">
        <f>E431+E466+E479+E491+E522</f>
        <v>6940935.9100000001</v>
      </c>
      <c r="F430" s="45">
        <f t="shared" ref="F430:F651" si="109">IF(D430&lt;&gt;0,IF(E430/D430&gt;=100,"&gt;&gt;100",E430/D430*100),"-")</f>
        <v>303.60152770060154</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2286199.27</v>
      </c>
      <c r="E491" s="60">
        <f t="shared" si="126"/>
        <v>6940935.9100000001</v>
      </c>
      <c r="F491" s="45">
        <f t="shared" si="109"/>
        <v>303.60152770060154</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427135.18</v>
      </c>
      <c r="E497" s="60">
        <f t="shared" si="128"/>
        <v>0</v>
      </c>
      <c r="F497" s="45">
        <f t="shared" si="109"/>
        <v>0</v>
      </c>
    </row>
    <row r="498" spans="1:6" ht="12.75" customHeight="1" x14ac:dyDescent="0.2">
      <c r="A498" s="63">
        <v>8422</v>
      </c>
      <c r="B498" s="64" t="s">
        <v>956</v>
      </c>
      <c r="C498" s="247" t="s">
        <v>957</v>
      </c>
      <c r="D498" s="194">
        <v>427135.18</v>
      </c>
      <c r="E498" s="194">
        <v>0</v>
      </c>
      <c r="F498" s="45">
        <f t="shared" si="109"/>
        <v>0</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1859064.09</v>
      </c>
      <c r="E502" s="60">
        <f t="shared" si="129"/>
        <v>6940935.9100000001</v>
      </c>
      <c r="F502" s="45">
        <f t="shared" si="109"/>
        <v>373.35646185280251</v>
      </c>
    </row>
    <row r="503" spans="1:6" ht="12.75" customHeight="1" x14ac:dyDescent="0.2">
      <c r="A503" s="63">
        <v>8443</v>
      </c>
      <c r="B503" s="64" t="s">
        <v>966</v>
      </c>
      <c r="C503" s="247" t="s">
        <v>967</v>
      </c>
      <c r="D503" s="194">
        <v>1859064.09</v>
      </c>
      <c r="E503" s="194">
        <v>6940935.9100000001</v>
      </c>
      <c r="F503" s="45">
        <f t="shared" si="109"/>
        <v>373.35646185280251</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1075005.24</v>
      </c>
      <c r="E535" s="60">
        <f>E536+E571+E584+E597+E629</f>
        <v>1400700.03</v>
      </c>
      <c r="F535" s="45">
        <f t="shared" si="109"/>
        <v>130.29704208697626</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41404.080000000002</v>
      </c>
      <c r="E584" s="60">
        <f t="shared" si="147"/>
        <v>31052.01</v>
      </c>
      <c r="F584" s="45">
        <f t="shared" si="109"/>
        <v>74.997464018038798</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41402.68</v>
      </c>
      <c r="E589" s="60">
        <f t="shared" si="149"/>
        <v>31052.01</v>
      </c>
      <c r="F589" s="45">
        <f t="shared" si="109"/>
        <v>75</v>
      </c>
    </row>
    <row r="590" spans="1:6" ht="12.75" customHeight="1" x14ac:dyDescent="0.2">
      <c r="A590" s="63">
        <v>5321</v>
      </c>
      <c r="B590" s="65" t="s">
        <v>1132</v>
      </c>
      <c r="C590" s="247" t="s">
        <v>1133</v>
      </c>
      <c r="D590" s="194">
        <v>41402.68</v>
      </c>
      <c r="E590" s="194">
        <v>31052.01</v>
      </c>
      <c r="F590" s="45">
        <f t="shared" si="109"/>
        <v>75</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1.4</v>
      </c>
      <c r="E594" s="60">
        <f t="shared" si="151"/>
        <v>0</v>
      </c>
      <c r="F594" s="45">
        <f t="shared" si="109"/>
        <v>0</v>
      </c>
    </row>
    <row r="595" spans="1:6" ht="12.75" customHeight="1" x14ac:dyDescent="0.2">
      <c r="A595" s="63">
        <v>5341</v>
      </c>
      <c r="B595" s="64" t="s">
        <v>938</v>
      </c>
      <c r="C595" s="247" t="s">
        <v>1142</v>
      </c>
      <c r="D595" s="194">
        <v>1.4</v>
      </c>
      <c r="E595" s="194">
        <v>0</v>
      </c>
      <c r="F595" s="45">
        <f t="shared" si="109"/>
        <v>0</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1033601.16</v>
      </c>
      <c r="E597" s="60">
        <f t="shared" si="152"/>
        <v>1369648.02</v>
      </c>
      <c r="F597" s="45">
        <f t="shared" si="109"/>
        <v>132.51223711861934</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856637.4</v>
      </c>
      <c r="E603" s="60">
        <f t="shared" si="154"/>
        <v>899350.92</v>
      </c>
      <c r="F603" s="45">
        <f t="shared" si="109"/>
        <v>104.98618435291291</v>
      </c>
    </row>
    <row r="604" spans="1:6" ht="12.75" customHeight="1" x14ac:dyDescent="0.2">
      <c r="A604" s="63">
        <v>5422</v>
      </c>
      <c r="B604" s="64" t="s">
        <v>1158</v>
      </c>
      <c r="C604" s="247" t="s">
        <v>1159</v>
      </c>
      <c r="D604" s="194">
        <v>856637.4</v>
      </c>
      <c r="E604" s="194">
        <v>899350.92</v>
      </c>
      <c r="F604" s="45">
        <f t="shared" si="109"/>
        <v>104.98618435291291</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176963.76</v>
      </c>
      <c r="E609" s="60">
        <f t="shared" si="156"/>
        <v>470297.1</v>
      </c>
      <c r="F609" s="45">
        <f t="shared" si="109"/>
        <v>265.75898929814781</v>
      </c>
    </row>
    <row r="610" spans="1:6" ht="24" x14ac:dyDescent="0.2">
      <c r="A610" s="63">
        <v>5443</v>
      </c>
      <c r="B610" s="64" t="s">
        <v>1170</v>
      </c>
      <c r="C610" s="247" t="s">
        <v>1171</v>
      </c>
      <c r="D610" s="194">
        <v>176963.76</v>
      </c>
      <c r="E610" s="194">
        <v>470297.1</v>
      </c>
      <c r="F610" s="45">
        <f t="shared" si="109"/>
        <v>265.75898929814781</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1211194.03</v>
      </c>
      <c r="E639" s="60">
        <f>IF(E430-E535&gt;=0,E430-E535,0)</f>
        <v>5540235.8799999999</v>
      </c>
      <c r="F639" s="45">
        <f t="shared" si="109"/>
        <v>457.41935171196309</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63953.53</v>
      </c>
      <c r="E642" s="194">
        <v>2034438.27</v>
      </c>
      <c r="F642" s="45">
        <f t="shared" si="109"/>
        <v>3181.1195879257957</v>
      </c>
    </row>
    <row r="643" spans="1:6" ht="12.75" customHeight="1" x14ac:dyDescent="0.2">
      <c r="A643" s="63" t="s">
        <v>582</v>
      </c>
      <c r="B643" s="64" t="s">
        <v>1236</v>
      </c>
      <c r="C643" s="247" t="s">
        <v>1237</v>
      </c>
      <c r="D643" s="60">
        <f>D422+D430</f>
        <v>47526072.68</v>
      </c>
      <c r="E643" s="60">
        <f>E422+E430</f>
        <v>52670881.919999987</v>
      </c>
      <c r="F643" s="45">
        <f t="shared" si="109"/>
        <v>110.82523539161491</v>
      </c>
    </row>
    <row r="644" spans="1:6" ht="12.75" customHeight="1" x14ac:dyDescent="0.2">
      <c r="A644" s="63" t="s">
        <v>582</v>
      </c>
      <c r="B644" s="64" t="s">
        <v>1238</v>
      </c>
      <c r="C644" s="247" t="s">
        <v>1239</v>
      </c>
      <c r="D644" s="60">
        <f>D423+D535</f>
        <v>48091614.030000001</v>
      </c>
      <c r="E644" s="60">
        <f>E423+E535</f>
        <v>54690839.609999999</v>
      </c>
      <c r="F644" s="45">
        <f t="shared" si="109"/>
        <v>113.72219608991152</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565541.35000000149</v>
      </c>
      <c r="E646" s="60">
        <f t="shared" si="164"/>
        <v>2019957.6900000125</v>
      </c>
      <c r="F646" s="45">
        <f t="shared" si="109"/>
        <v>357.17241365286679</v>
      </c>
    </row>
    <row r="647" spans="1:6" ht="24" x14ac:dyDescent="0.2">
      <c r="A647" s="251" t="s">
        <v>1244</v>
      </c>
      <c r="B647" s="64" t="s">
        <v>1245</v>
      </c>
      <c r="C647" s="252" t="s">
        <v>1244</v>
      </c>
      <c r="D647" s="60">
        <f>IF(D426-D427+D641-D642&gt;=0,D426-D427+D641-D642,0)</f>
        <v>12037782.82</v>
      </c>
      <c r="E647" s="60">
        <f>IF(E426-E427+E641-E642&gt;=0,E426-E427+E641-E642,0)</f>
        <v>11088550.43</v>
      </c>
      <c r="F647" s="45">
        <f t="shared" si="109"/>
        <v>92.114557936508774</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11472241.469999999</v>
      </c>
      <c r="E649" s="60">
        <f t="shared" si="165"/>
        <v>9068592.7399999872</v>
      </c>
      <c r="F649" s="45">
        <f t="shared" si="109"/>
        <v>79.048133389751499</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567915.14</v>
      </c>
      <c r="E651" s="196">
        <v>0</v>
      </c>
      <c r="F651" s="61">
        <f t="shared" si="109"/>
        <v>0</v>
      </c>
    </row>
    <row r="652" spans="1:6" s="55" customFormat="1" ht="20.100000000000001" customHeight="1" x14ac:dyDescent="0.2">
      <c r="A652" s="373" t="s">
        <v>1254</v>
      </c>
      <c r="B652" s="374"/>
      <c r="C652" s="171"/>
      <c r="D652" s="43"/>
      <c r="E652" s="43"/>
      <c r="F652" s="44"/>
    </row>
    <row r="653" spans="1:6" ht="12.75" customHeight="1" x14ac:dyDescent="0.2">
      <c r="A653" s="63">
        <v>11</v>
      </c>
      <c r="B653" s="64" t="s">
        <v>1255</v>
      </c>
      <c r="C653" s="247" t="s">
        <v>1256</v>
      </c>
      <c r="D653" s="194">
        <v>14146239.82</v>
      </c>
      <c r="E653" s="194">
        <v>16930675.25</v>
      </c>
      <c r="F653" s="45">
        <f t="shared" ref="F653:F740" si="167">IF(D653&lt;&gt;0,IF(E653/D653&gt;=100,"&gt;&gt;100",E653/D653*100),"-")</f>
        <v>119.68321946630196</v>
      </c>
    </row>
    <row r="654" spans="1:6" ht="12.75" customHeight="1" x14ac:dyDescent="0.2">
      <c r="A654" s="63" t="s">
        <v>1257</v>
      </c>
      <c r="B654" s="64" t="s">
        <v>1258</v>
      </c>
      <c r="C654" s="247" t="s">
        <v>1257</v>
      </c>
      <c r="D654" s="194">
        <v>92200852.819999993</v>
      </c>
      <c r="E654" s="194">
        <v>134746791.81999999</v>
      </c>
      <c r="F654" s="45">
        <f t="shared" si="167"/>
        <v>146.14484324029053</v>
      </c>
    </row>
    <row r="655" spans="1:6" ht="12.75" customHeight="1" x14ac:dyDescent="0.2">
      <c r="A655" s="63" t="s">
        <v>1259</v>
      </c>
      <c r="B655" s="64" t="s">
        <v>1260</v>
      </c>
      <c r="C655" s="247" t="s">
        <v>1259</v>
      </c>
      <c r="D655" s="194">
        <v>89416417.390000001</v>
      </c>
      <c r="E655" s="194">
        <v>136858969.46000001</v>
      </c>
      <c r="F655" s="45">
        <f t="shared" si="167"/>
        <v>153.0579880684258</v>
      </c>
    </row>
    <row r="656" spans="1:6" ht="24" x14ac:dyDescent="0.2">
      <c r="A656" s="63">
        <v>11</v>
      </c>
      <c r="B656" s="64" t="s">
        <v>1261</v>
      </c>
      <c r="C656" s="247" t="s">
        <v>1262</v>
      </c>
      <c r="D656" s="60">
        <f t="shared" ref="D656:E656" si="168">+D653+D654-D655</f>
        <v>16930675.249999985</v>
      </c>
      <c r="E656" s="60">
        <f t="shared" si="168"/>
        <v>14818497.609999985</v>
      </c>
      <c r="F656" s="45">
        <f t="shared" si="167"/>
        <v>87.524551686147291</v>
      </c>
    </row>
    <row r="657" spans="1:6" ht="24" x14ac:dyDescent="0.2">
      <c r="A657" s="63" t="s">
        <v>582</v>
      </c>
      <c r="B657" s="64" t="s">
        <v>1263</v>
      </c>
      <c r="C657" s="247" t="s">
        <v>1264</v>
      </c>
      <c r="D657" s="253">
        <v>85</v>
      </c>
      <c r="E657" s="253">
        <v>84</v>
      </c>
      <c r="F657" s="45">
        <f t="shared" si="167"/>
        <v>98.82352941176471</v>
      </c>
    </row>
    <row r="658" spans="1:6" ht="24" x14ac:dyDescent="0.2">
      <c r="A658" s="63" t="s">
        <v>582</v>
      </c>
      <c r="B658" s="64" t="s">
        <v>1265</v>
      </c>
      <c r="C658" s="247" t="s">
        <v>1266</v>
      </c>
      <c r="D658" s="253">
        <v>568</v>
      </c>
      <c r="E658" s="253">
        <v>659</v>
      </c>
      <c r="F658" s="45">
        <f t="shared" si="167"/>
        <v>116.02112676056338</v>
      </c>
    </row>
    <row r="659" spans="1:6" ht="12.75" customHeight="1" x14ac:dyDescent="0.2">
      <c r="A659" s="63" t="s">
        <v>582</v>
      </c>
      <c r="B659" s="64" t="s">
        <v>1267</v>
      </c>
      <c r="C659" s="247" t="s">
        <v>1268</v>
      </c>
      <c r="D659" s="253">
        <v>77</v>
      </c>
      <c r="E659" s="253">
        <v>73</v>
      </c>
      <c r="F659" s="45">
        <f t="shared" si="167"/>
        <v>94.805194805194802</v>
      </c>
    </row>
    <row r="660" spans="1:6" ht="12.75" customHeight="1" x14ac:dyDescent="0.2">
      <c r="A660" s="63" t="s">
        <v>582</v>
      </c>
      <c r="B660" s="64" t="s">
        <v>1269</v>
      </c>
      <c r="C660" s="247" t="s">
        <v>1270</v>
      </c>
      <c r="D660" s="253">
        <v>480</v>
      </c>
      <c r="E660" s="253">
        <v>548</v>
      </c>
      <c r="F660" s="45">
        <f t="shared" si="167"/>
        <v>114.16666666666666</v>
      </c>
    </row>
    <row r="661" spans="1:6" ht="24" x14ac:dyDescent="0.2">
      <c r="A661" s="63" t="s">
        <v>1271</v>
      </c>
      <c r="B661" s="64" t="s">
        <v>1272</v>
      </c>
      <c r="C661" s="247" t="s">
        <v>1273</v>
      </c>
      <c r="D661" s="194">
        <v>544539.02</v>
      </c>
      <c r="E661" s="194">
        <v>646804.78</v>
      </c>
      <c r="F661" s="45">
        <f t="shared" si="167"/>
        <v>118.78024461865012</v>
      </c>
    </row>
    <row r="662" spans="1:6" ht="12.75" customHeight="1" x14ac:dyDescent="0.2">
      <c r="A662" s="70">
        <v>61315</v>
      </c>
      <c r="B662" s="65" t="s">
        <v>1274</v>
      </c>
      <c r="C662" s="278" t="s">
        <v>1275</v>
      </c>
      <c r="D662" s="192">
        <v>892929.36</v>
      </c>
      <c r="E662" s="192">
        <v>1067648.6399999999</v>
      </c>
      <c r="F662" s="71">
        <f t="shared" si="167"/>
        <v>119.56697672030852</v>
      </c>
    </row>
    <row r="663" spans="1:6" ht="12.75" customHeight="1" x14ac:dyDescent="0.2">
      <c r="A663" s="70">
        <v>61316</v>
      </c>
      <c r="B663" s="65" t="s">
        <v>1276</v>
      </c>
      <c r="C663" s="277" t="s">
        <v>1277</v>
      </c>
      <c r="D663" s="192">
        <v>0</v>
      </c>
      <c r="E663" s="192">
        <v>1058903.96</v>
      </c>
      <c r="F663" s="71" t="str">
        <f t="shared" si="167"/>
        <v>-</v>
      </c>
    </row>
    <row r="664" spans="1:6" ht="12.75" customHeight="1" x14ac:dyDescent="0.2">
      <c r="A664" s="70" t="s">
        <v>1278</v>
      </c>
      <c r="B664" s="65" t="s">
        <v>1279</v>
      </c>
      <c r="C664" s="277" t="s">
        <v>1278</v>
      </c>
      <c r="D664" s="192">
        <v>2626558.75</v>
      </c>
      <c r="E664" s="192">
        <v>2576952.73</v>
      </c>
      <c r="F664" s="71">
        <f t="shared" si="167"/>
        <v>98.111368344606802</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603.70000000000005</v>
      </c>
      <c r="E667" s="192">
        <v>9.94</v>
      </c>
      <c r="F667" s="71">
        <f t="shared" si="167"/>
        <v>1.6465131687924466</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310782.06</v>
      </c>
      <c r="E669" s="194">
        <v>593898.79</v>
      </c>
      <c r="F669" s="45">
        <f t="shared" si="167"/>
        <v>191.09815733894035</v>
      </c>
    </row>
    <row r="670" spans="1:6" ht="12.75" customHeight="1" x14ac:dyDescent="0.2">
      <c r="A670" s="63">
        <v>63312</v>
      </c>
      <c r="B670" s="64" t="s">
        <v>1290</v>
      </c>
      <c r="C670" s="247" t="s">
        <v>1291</v>
      </c>
      <c r="D670" s="194">
        <v>43443.09</v>
      </c>
      <c r="E670" s="194">
        <v>58506.75</v>
      </c>
      <c r="F670" s="45">
        <f t="shared" si="167"/>
        <v>134.67446721676566</v>
      </c>
    </row>
    <row r="671" spans="1:6" ht="12.75" customHeight="1" x14ac:dyDescent="0.2">
      <c r="A671" s="63">
        <v>63313</v>
      </c>
      <c r="B671" s="64" t="s">
        <v>1292</v>
      </c>
      <c r="C671" s="247" t="s">
        <v>1293</v>
      </c>
      <c r="D671" s="194">
        <v>98696.76</v>
      </c>
      <c r="E671" s="194">
        <v>164000</v>
      </c>
      <c r="F671" s="45">
        <f t="shared" si="167"/>
        <v>166.16553572781925</v>
      </c>
    </row>
    <row r="672" spans="1:6" ht="12.75" customHeight="1" x14ac:dyDescent="0.2">
      <c r="A672" s="63">
        <v>63314</v>
      </c>
      <c r="B672" s="64" t="s">
        <v>1294</v>
      </c>
      <c r="C672" s="247" t="s">
        <v>1295</v>
      </c>
      <c r="D672" s="194">
        <v>172759.88</v>
      </c>
      <c r="E672" s="194">
        <v>185002.75</v>
      </c>
      <c r="F672" s="45">
        <f t="shared" si="167"/>
        <v>107.08663956006453</v>
      </c>
    </row>
    <row r="673" spans="1:6" ht="12.75" customHeight="1" x14ac:dyDescent="0.2">
      <c r="A673" s="63">
        <v>63321</v>
      </c>
      <c r="B673" s="64" t="s">
        <v>1296</v>
      </c>
      <c r="C673" s="247" t="s">
        <v>1297</v>
      </c>
      <c r="D673" s="194">
        <v>411160.84</v>
      </c>
      <c r="E673" s="194">
        <v>31165.24</v>
      </c>
      <c r="F673" s="45">
        <f t="shared" si="167"/>
        <v>7.5798171829788066</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5089.67</v>
      </c>
      <c r="E676" s="194">
        <v>0</v>
      </c>
      <c r="F676" s="45">
        <f t="shared" si="167"/>
        <v>0</v>
      </c>
    </row>
    <row r="677" spans="1:6" ht="12.75" customHeight="1" x14ac:dyDescent="0.2">
      <c r="A677" s="70">
        <v>63414</v>
      </c>
      <c r="B677" s="65" t="s">
        <v>1304</v>
      </c>
      <c r="C677" s="278" t="s">
        <v>1305</v>
      </c>
      <c r="D677" s="192">
        <v>10101.93</v>
      </c>
      <c r="E677" s="192">
        <v>6637.25</v>
      </c>
      <c r="F677" s="71">
        <f t="shared" si="167"/>
        <v>65.702791446782939</v>
      </c>
    </row>
    <row r="678" spans="1:6" ht="12.75" customHeight="1" x14ac:dyDescent="0.2">
      <c r="A678" s="70">
        <v>63415</v>
      </c>
      <c r="B678" s="65" t="s">
        <v>1306</v>
      </c>
      <c r="C678" s="278" t="s">
        <v>1307</v>
      </c>
      <c r="D678" s="192">
        <v>0</v>
      </c>
      <c r="E678" s="192">
        <v>4391.96</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151505.81</v>
      </c>
      <c r="E681" s="192">
        <v>24100.7</v>
      </c>
      <c r="F681" s="71">
        <f t="shared" si="167"/>
        <v>15.907442757475771</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6241044.96</v>
      </c>
      <c r="E683" s="192">
        <v>6516552.2000000002</v>
      </c>
      <c r="F683" s="71">
        <f t="shared" si="167"/>
        <v>104.41444087914407</v>
      </c>
    </row>
    <row r="684" spans="1:6" ht="24" x14ac:dyDescent="0.2">
      <c r="A684" s="70">
        <v>63613</v>
      </c>
      <c r="B684" s="182" t="s">
        <v>1318</v>
      </c>
      <c r="C684" s="278" t="s">
        <v>1319</v>
      </c>
      <c r="D684" s="192">
        <v>1286146.6000000001</v>
      </c>
      <c r="E684" s="192">
        <v>1761788.1</v>
      </c>
      <c r="F684" s="71">
        <f t="shared" si="167"/>
        <v>136.98190392914773</v>
      </c>
    </row>
    <row r="685" spans="1:6" ht="24" x14ac:dyDescent="0.2">
      <c r="A685" s="63">
        <v>63622</v>
      </c>
      <c r="B685" s="244" t="s">
        <v>1320</v>
      </c>
      <c r="C685" s="247" t="s">
        <v>1321</v>
      </c>
      <c r="D685" s="194">
        <v>120569.95</v>
      </c>
      <c r="E685" s="194">
        <v>73822.740000000005</v>
      </c>
      <c r="F685" s="45">
        <f t="shared" si="167"/>
        <v>61.228141837995295</v>
      </c>
    </row>
    <row r="686" spans="1:6" ht="24" x14ac:dyDescent="0.2">
      <c r="A686" s="63">
        <v>63623</v>
      </c>
      <c r="B686" s="244" t="s">
        <v>1322</v>
      </c>
      <c r="C686" s="247" t="s">
        <v>1323</v>
      </c>
      <c r="D686" s="194">
        <v>40432.879999999997</v>
      </c>
      <c r="E686" s="194">
        <v>30121.25</v>
      </c>
      <c r="F686" s="45">
        <f t="shared" si="167"/>
        <v>74.496919338914267</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412185.93</v>
      </c>
      <c r="E702" s="192">
        <v>459613.93</v>
      </c>
      <c r="F702" s="71">
        <f t="shared" si="167"/>
        <v>111.50645777744039</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1180562.32</v>
      </c>
      <c r="E706" s="192">
        <v>296752.67</v>
      </c>
      <c r="F706" s="71">
        <f t="shared" si="167"/>
        <v>25.13655272345131</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19338.82</v>
      </c>
      <c r="E711" s="192">
        <v>50317.2</v>
      </c>
      <c r="F711" s="71">
        <f t="shared" si="167"/>
        <v>260.1875398809234</v>
      </c>
    </row>
    <row r="712" spans="1:6" ht="12.75" customHeight="1" x14ac:dyDescent="0.2">
      <c r="A712" s="70" t="s">
        <v>1359</v>
      </c>
      <c r="B712" s="65" t="s">
        <v>1360</v>
      </c>
      <c r="C712" s="277" t="s">
        <v>1359</v>
      </c>
      <c r="D712" s="192">
        <v>114070.74</v>
      </c>
      <c r="E712" s="192">
        <v>105876.68</v>
      </c>
      <c r="F712" s="71">
        <f t="shared" si="167"/>
        <v>92.816685505853641</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713102.1</v>
      </c>
      <c r="E722" s="192">
        <v>726936.04</v>
      </c>
      <c r="F722" s="71">
        <f t="shared" si="167"/>
        <v>101.93996624045842</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1329334.8500000001</v>
      </c>
      <c r="E724" s="192">
        <v>1386897.07</v>
      </c>
      <c r="F724" s="71">
        <f t="shared" si="167"/>
        <v>104.3301520305437</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9382.8700000000008</v>
      </c>
      <c r="E726" s="192">
        <v>5573.76</v>
      </c>
      <c r="F726" s="71">
        <f t="shared" si="167"/>
        <v>59.403572680853514</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514572.65</v>
      </c>
      <c r="E732" s="192">
        <v>203724.77</v>
      </c>
      <c r="F732" s="71">
        <f t="shared" si="167"/>
        <v>39.591060659753289</v>
      </c>
    </row>
    <row r="733" spans="1:6" ht="12.75" customHeight="1" x14ac:dyDescent="0.2">
      <c r="A733" s="70">
        <v>31215</v>
      </c>
      <c r="B733" s="65" t="s">
        <v>1396</v>
      </c>
      <c r="C733" s="278" t="s">
        <v>1397</v>
      </c>
      <c r="D733" s="192">
        <v>17738.54</v>
      </c>
      <c r="E733" s="192">
        <v>27844.71</v>
      </c>
      <c r="F733" s="71">
        <f t="shared" si="167"/>
        <v>156.97295267817981</v>
      </c>
    </row>
    <row r="734" spans="1:6" ht="12.75" customHeight="1" x14ac:dyDescent="0.2">
      <c r="A734" s="70">
        <v>32121</v>
      </c>
      <c r="B734" s="65" t="s">
        <v>1398</v>
      </c>
      <c r="C734" s="278" t="s">
        <v>1399</v>
      </c>
      <c r="D734" s="192">
        <v>529679.1</v>
      </c>
      <c r="E734" s="192">
        <v>588462.54</v>
      </c>
      <c r="F734" s="71">
        <f t="shared" si="167"/>
        <v>111.09793457963511</v>
      </c>
    </row>
    <row r="735" spans="1:6" ht="12.75" customHeight="1" x14ac:dyDescent="0.2">
      <c r="A735" s="63" t="s">
        <v>1400</v>
      </c>
      <c r="B735" s="64" t="s">
        <v>1401</v>
      </c>
      <c r="C735" s="247" t="s">
        <v>1400</v>
      </c>
      <c r="D735" s="194">
        <v>570.70000000000005</v>
      </c>
      <c r="E735" s="194">
        <v>570.70000000000005</v>
      </c>
      <c r="F735" s="45">
        <f t="shared" si="167"/>
        <v>100</v>
      </c>
    </row>
    <row r="736" spans="1:6" ht="12.75" customHeight="1" x14ac:dyDescent="0.2">
      <c r="A736" s="63" t="s">
        <v>1402</v>
      </c>
      <c r="B736" s="64" t="s">
        <v>1403</v>
      </c>
      <c r="C736" s="247" t="s">
        <v>1402</v>
      </c>
      <c r="D736" s="194">
        <v>26622.01</v>
      </c>
      <c r="E736" s="194">
        <v>33049.980000000003</v>
      </c>
      <c r="F736" s="45">
        <f t="shared" si="167"/>
        <v>124.14532185961917</v>
      </c>
    </row>
    <row r="737" spans="1:6" ht="12.75" customHeight="1" x14ac:dyDescent="0.2">
      <c r="A737" s="63" t="s">
        <v>1404</v>
      </c>
      <c r="B737" s="64" t="s">
        <v>1405</v>
      </c>
      <c r="C737" s="247" t="s">
        <v>1404</v>
      </c>
      <c r="D737" s="194">
        <v>130641.52</v>
      </c>
      <c r="E737" s="194">
        <v>159158.54</v>
      </c>
      <c r="F737" s="45">
        <f t="shared" si="167"/>
        <v>121.82845086309469</v>
      </c>
    </row>
    <row r="738" spans="1:6" ht="12.75" customHeight="1" x14ac:dyDescent="0.2">
      <c r="A738" s="63" t="s">
        <v>1406</v>
      </c>
      <c r="B738" s="64" t="s">
        <v>1407</v>
      </c>
      <c r="C738" s="247" t="s">
        <v>1406</v>
      </c>
      <c r="D738" s="194">
        <v>112221.92</v>
      </c>
      <c r="E738" s="194">
        <v>159889.75</v>
      </c>
      <c r="F738" s="45">
        <f t="shared" si="167"/>
        <v>142.47639855030104</v>
      </c>
    </row>
    <row r="739" spans="1:6" ht="12.75" customHeight="1" x14ac:dyDescent="0.2">
      <c r="A739" s="70" t="s">
        <v>1408</v>
      </c>
      <c r="B739" s="65" t="s">
        <v>1409</v>
      </c>
      <c r="C739" s="278" t="s">
        <v>1408</v>
      </c>
      <c r="D739" s="192">
        <v>11642.28</v>
      </c>
      <c r="E739" s="192">
        <v>10560.8</v>
      </c>
      <c r="F739" s="71">
        <f t="shared" si="167"/>
        <v>90.710754250885543</v>
      </c>
    </row>
    <row r="740" spans="1:6" ht="12.75" customHeight="1" x14ac:dyDescent="0.2">
      <c r="A740" s="70" t="s">
        <v>1410</v>
      </c>
      <c r="B740" s="65" t="s">
        <v>1411</v>
      </c>
      <c r="C740" s="278" t="s">
        <v>1410</v>
      </c>
      <c r="D740" s="192">
        <v>1500</v>
      </c>
      <c r="E740" s="192">
        <v>0</v>
      </c>
      <c r="F740" s="71">
        <f t="shared" si="167"/>
        <v>0</v>
      </c>
    </row>
    <row r="741" spans="1:6" ht="12.75" customHeight="1" x14ac:dyDescent="0.2">
      <c r="A741" s="70">
        <v>32911</v>
      </c>
      <c r="B741" s="65" t="s">
        <v>1412</v>
      </c>
      <c r="C741" s="278" t="s">
        <v>1413</v>
      </c>
      <c r="D741" s="192">
        <v>46676.46</v>
      </c>
      <c r="E741" s="192">
        <v>43535.27</v>
      </c>
      <c r="F741" s="71">
        <f t="shared" ref="F741:F1006" si="169">IF(D741&lt;&gt;0,IF(E741/D741&gt;=100,"&gt;&gt;100",E741/D741*100),"-")</f>
        <v>93.27029084896327</v>
      </c>
    </row>
    <row r="742" spans="1:6" ht="12.75" customHeight="1" x14ac:dyDescent="0.2">
      <c r="A742" s="70" t="s">
        <v>1414</v>
      </c>
      <c r="B742" s="65" t="s">
        <v>1415</v>
      </c>
      <c r="C742" s="278" t="s">
        <v>1414</v>
      </c>
      <c r="D742" s="192">
        <v>31545.95</v>
      </c>
      <c r="E742" s="192">
        <v>38982.21</v>
      </c>
      <c r="F742" s="71">
        <f t="shared" si="169"/>
        <v>123.57278826600562</v>
      </c>
    </row>
    <row r="743" spans="1:6" ht="12.75" customHeight="1" x14ac:dyDescent="0.2">
      <c r="A743" s="70" t="s">
        <v>1416</v>
      </c>
      <c r="B743" s="65" t="s">
        <v>1417</v>
      </c>
      <c r="C743" s="277" t="s">
        <v>1416</v>
      </c>
      <c r="D743" s="192">
        <v>1250</v>
      </c>
      <c r="E743" s="192">
        <v>2500</v>
      </c>
      <c r="F743" s="71">
        <f t="shared" ref="F743:F744" si="170">IF(D743&lt;&gt;0,IF(E743/D743&gt;=100,"&gt;&gt;100",E743/D743*100),"-")</f>
        <v>200</v>
      </c>
    </row>
    <row r="744" spans="1:6" ht="12.75" customHeight="1" x14ac:dyDescent="0.2">
      <c r="A744" s="70" t="s">
        <v>1418</v>
      </c>
      <c r="B744" s="65" t="s">
        <v>1419</v>
      </c>
      <c r="C744" s="277" t="s">
        <v>1418</v>
      </c>
      <c r="D744" s="192">
        <v>6020</v>
      </c>
      <c r="E744" s="192">
        <v>29769.43</v>
      </c>
      <c r="F744" s="71">
        <f t="shared" si="170"/>
        <v>494.50880398671097</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75532.66</v>
      </c>
      <c r="E757" s="194">
        <v>67072.59</v>
      </c>
      <c r="F757" s="45">
        <f t="shared" si="169"/>
        <v>88.799454434677642</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36244.519999999997</v>
      </c>
      <c r="E760" s="194">
        <v>213954.39</v>
      </c>
      <c r="F760" s="45">
        <f t="shared" si="169"/>
        <v>590.30824521886359</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41827.15</v>
      </c>
      <c r="E778" s="192">
        <v>41344.06</v>
      </c>
      <c r="F778" s="71">
        <f t="shared" si="169"/>
        <v>98.845032472927258</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244962.4</v>
      </c>
      <c r="E780" s="192">
        <v>261741.84</v>
      </c>
      <c r="F780" s="71">
        <f t="shared" si="169"/>
        <v>106.84980225536653</v>
      </c>
    </row>
    <row r="781" spans="1:6" ht="12.75" customHeight="1" x14ac:dyDescent="0.2">
      <c r="A781" s="70">
        <v>36315</v>
      </c>
      <c r="B781" s="65" t="s">
        <v>1492</v>
      </c>
      <c r="C781" s="278" t="s">
        <v>1493</v>
      </c>
      <c r="D781" s="192">
        <v>550</v>
      </c>
      <c r="E781" s="192">
        <v>0</v>
      </c>
      <c r="F781" s="71">
        <f t="shared" si="169"/>
        <v>0</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20000</v>
      </c>
      <c r="E792" s="192">
        <v>0</v>
      </c>
      <c r="F792" s="71">
        <f t="shared" si="169"/>
        <v>0</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108709.6</v>
      </c>
      <c r="E819" s="192">
        <v>184096.08</v>
      </c>
      <c r="F819" s="71">
        <f t="shared" si="169"/>
        <v>169.34666303619917</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293154.73</v>
      </c>
      <c r="E843" s="194">
        <v>513946.16</v>
      </c>
      <c r="F843" s="45">
        <f t="shared" si="169"/>
        <v>175.31566350643567</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146143.4</v>
      </c>
      <c r="E846" s="194">
        <v>122086</v>
      </c>
      <c r="F846" s="45">
        <f t="shared" si="169"/>
        <v>83.538497119952055</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22800</v>
      </c>
      <c r="E848" s="194">
        <v>26000</v>
      </c>
      <c r="F848" s="45">
        <f t="shared" si="169"/>
        <v>114.03508771929825</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62298.05</v>
      </c>
      <c r="E850" s="194">
        <v>79730.86</v>
      </c>
      <c r="F850" s="45">
        <f t="shared" si="169"/>
        <v>127.98291439298661</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89774.21</v>
      </c>
      <c r="E852" s="194">
        <v>97870</v>
      </c>
      <c r="F852" s="45">
        <f t="shared" si="169"/>
        <v>109.01794624536379</v>
      </c>
    </row>
    <row r="853" spans="1:6" ht="12.75" customHeight="1" x14ac:dyDescent="0.2">
      <c r="A853" s="63" t="s">
        <v>1634</v>
      </c>
      <c r="B853" s="64" t="s">
        <v>1635</v>
      </c>
      <c r="C853" s="247" t="s">
        <v>1634</v>
      </c>
      <c r="D853" s="194">
        <v>9699.6</v>
      </c>
      <c r="E853" s="194">
        <v>11951.81</v>
      </c>
      <c r="F853" s="45">
        <f t="shared" si="169"/>
        <v>123.21961730380633</v>
      </c>
    </row>
    <row r="854" spans="1:6" ht="12.75" customHeight="1" x14ac:dyDescent="0.2">
      <c r="A854" s="63" t="s">
        <v>1636</v>
      </c>
      <c r="B854" s="64" t="s">
        <v>1637</v>
      </c>
      <c r="C854" s="247" t="s">
        <v>1636</v>
      </c>
      <c r="D854" s="194">
        <v>0</v>
      </c>
      <c r="E854" s="194">
        <v>2271.25</v>
      </c>
      <c r="F854" s="45" t="str">
        <f t="shared" si="169"/>
        <v>-</v>
      </c>
    </row>
    <row r="855" spans="1:6" ht="12.75" customHeight="1" x14ac:dyDescent="0.2">
      <c r="A855" s="63" t="s">
        <v>1638</v>
      </c>
      <c r="B855" s="64" t="s">
        <v>1639</v>
      </c>
      <c r="C855" s="247" t="s">
        <v>1638</v>
      </c>
      <c r="D855" s="194">
        <v>1232370.44</v>
      </c>
      <c r="E855" s="194">
        <v>1460464.04</v>
      </c>
      <c r="F855" s="45">
        <f t="shared" si="169"/>
        <v>118.50852573192199</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733690.55</v>
      </c>
      <c r="E857" s="194">
        <v>511807.52</v>
      </c>
      <c r="F857" s="45">
        <f t="shared" si="169"/>
        <v>69.757954494575401</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427135.18</v>
      </c>
      <c r="E906" s="192">
        <v>0</v>
      </c>
      <c r="F906" s="71">
        <f t="shared" si="169"/>
        <v>0</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1859064.09</v>
      </c>
      <c r="E913" s="192">
        <v>6940935.9100000001</v>
      </c>
      <c r="F913" s="71">
        <f t="shared" si="169"/>
        <v>373.35646185280251</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856637.4</v>
      </c>
      <c r="E974" s="192">
        <v>899350.92</v>
      </c>
      <c r="F974" s="71">
        <f t="shared" si="169"/>
        <v>104.98618435291291</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176963.76</v>
      </c>
      <c r="E981" s="192">
        <v>470297.1</v>
      </c>
      <c r="F981" s="71">
        <f t="shared" si="169"/>
        <v>265.75898929814781</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9" t="s">
        <v>1948</v>
      </c>
      <c r="B1010" s="370"/>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B1" sqref="B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1980</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2131</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188858483.78000003</v>
      </c>
      <c r="E6" s="180">
        <f t="shared" si="0"/>
        <v>196219872.19999999</v>
      </c>
      <c r="F6" s="181">
        <f t="shared" ref="F6:F298" si="1">IF(D6&gt;0,IF(E6/D6&gt;=100,"&gt;&gt;100",E6/D6*100),"-")</f>
        <v>103.89783306138112</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129210759.85000002</v>
      </c>
      <c r="E7" s="79">
        <f t="shared" si="2"/>
        <v>137634402.44</v>
      </c>
      <c r="F7" s="71">
        <f t="shared" si="1"/>
        <v>106.51930427448839</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20124105.329999998</v>
      </c>
      <c r="E8" s="79">
        <f>E9+E10-E11</f>
        <v>20163926.459999997</v>
      </c>
      <c r="F8" s="71">
        <f t="shared" si="1"/>
        <v>100.19787776572922</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14392302.77</v>
      </c>
      <c r="E9" s="192">
        <v>14656547.75</v>
      </c>
      <c r="F9" s="71">
        <f t="shared" si="1"/>
        <v>101.83601598870477</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8934434.9900000002</v>
      </c>
      <c r="E10" s="192">
        <v>9021796.3699999992</v>
      </c>
      <c r="F10" s="71">
        <f t="shared" si="1"/>
        <v>100.97780531279012</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3202632.43</v>
      </c>
      <c r="E11" s="192">
        <v>3514417.66</v>
      </c>
      <c r="F11" s="71">
        <f t="shared" si="1"/>
        <v>109.73527986163558</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94011115.810000032</v>
      </c>
      <c r="E12" s="79">
        <f t="shared" si="3"/>
        <v>104541937.80000001</v>
      </c>
      <c r="F12" s="71">
        <f t="shared" si="1"/>
        <v>111.20167748171734</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90576022.12000002</v>
      </c>
      <c r="E13" s="79">
        <f t="shared" si="4"/>
        <v>100309102.89000002</v>
      </c>
      <c r="F13" s="71">
        <f t="shared" si="1"/>
        <v>110.74575869219017</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4125799.29</v>
      </c>
      <c r="E14" s="192">
        <v>4259279.03</v>
      </c>
      <c r="F14" s="71">
        <f t="shared" si="1"/>
        <v>103.23524560013195</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65069498.670000002</v>
      </c>
      <c r="E15" s="192">
        <v>75613412.040000007</v>
      </c>
      <c r="F15" s="71">
        <f t="shared" si="1"/>
        <v>116.20407961566366</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47575769</v>
      </c>
      <c r="E16" s="192">
        <v>49720132.909999996</v>
      </c>
      <c r="F16" s="71">
        <f t="shared" si="1"/>
        <v>104.50726063933932</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20015671.960000001</v>
      </c>
      <c r="E17" s="192">
        <v>20351165.949999999</v>
      </c>
      <c r="F17" s="71">
        <f t="shared" si="1"/>
        <v>101.67615651710551</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46210716.799999997</v>
      </c>
      <c r="E18" s="192">
        <v>49634887.039999999</v>
      </c>
      <c r="F18" s="71">
        <f t="shared" si="1"/>
        <v>107.40990505475129</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2187670.04</v>
      </c>
      <c r="E19" s="79">
        <f t="shared" si="5"/>
        <v>2979636.5999999996</v>
      </c>
      <c r="F19" s="71">
        <f t="shared" si="1"/>
        <v>136.20137157429829</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2995333.81</v>
      </c>
      <c r="E20" s="192">
        <v>3951180.04</v>
      </c>
      <c r="F20" s="71">
        <f t="shared" si="1"/>
        <v>131.91117553605821</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332582.15999999997</v>
      </c>
      <c r="E21" s="192">
        <v>348122.67</v>
      </c>
      <c r="F21" s="71">
        <f t="shared" si="1"/>
        <v>104.67268298455936</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989144.72</v>
      </c>
      <c r="E22" s="192">
        <v>1054197.6299999999</v>
      </c>
      <c r="F22" s="71">
        <f t="shared" si="1"/>
        <v>106.5766827325328</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4666.87</v>
      </c>
      <c r="E23" s="192">
        <v>4666.87</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24010.62</v>
      </c>
      <c r="E24" s="192">
        <v>22577.21</v>
      </c>
      <c r="F24" s="71">
        <f t="shared" si="1"/>
        <v>94.030100014077107</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939751.72</v>
      </c>
      <c r="E25" s="192">
        <v>995243.79</v>
      </c>
      <c r="F25" s="71">
        <f t="shared" si="1"/>
        <v>105.90497136839505</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4737482.26</v>
      </c>
      <c r="E26" s="192">
        <v>5141127.79</v>
      </c>
      <c r="F26" s="71">
        <f t="shared" si="1"/>
        <v>108.52025417399665</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7835302.1200000001</v>
      </c>
      <c r="E28" s="192">
        <v>8537479.4000000004</v>
      </c>
      <c r="F28" s="71">
        <f t="shared" si="1"/>
        <v>108.9617128892536</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202525.18000000005</v>
      </c>
      <c r="E29" s="79">
        <f t="shared" si="6"/>
        <v>216453.49</v>
      </c>
      <c r="F29" s="71">
        <f t="shared" si="1"/>
        <v>106.87732261242773</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924425.14</v>
      </c>
      <c r="E30" s="192">
        <v>982012.02</v>
      </c>
      <c r="F30" s="71">
        <f t="shared" si="1"/>
        <v>106.22948008532092</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721899.96</v>
      </c>
      <c r="E34" s="192">
        <v>765558.53</v>
      </c>
      <c r="F34" s="71">
        <f t="shared" si="1"/>
        <v>106.04773132277221</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955874.01000000047</v>
      </c>
      <c r="E35" s="79">
        <f t="shared" si="7"/>
        <v>968179.95000000042</v>
      </c>
      <c r="F35" s="71">
        <f t="shared" si="1"/>
        <v>101.28740188259746</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1761732.45</v>
      </c>
      <c r="E36" s="192">
        <v>1824625.34</v>
      </c>
      <c r="F36" s="71">
        <f t="shared" si="1"/>
        <v>103.56994559531442</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504369.69</v>
      </c>
      <c r="E37" s="192">
        <v>504369.69</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275071.87</v>
      </c>
      <c r="E38" s="192">
        <v>276338.52</v>
      </c>
      <c r="F38" s="71">
        <f t="shared" si="1"/>
        <v>100.46047965573509</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1081.74</v>
      </c>
      <c r="E39" s="192">
        <v>1081.74</v>
      </c>
      <c r="F39" s="71">
        <f t="shared" si="1"/>
        <v>100</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1586381.74</v>
      </c>
      <c r="E40" s="192">
        <v>1638235.34</v>
      </c>
      <c r="F40" s="71">
        <f t="shared" si="1"/>
        <v>103.26867100726966</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362311.03</v>
      </c>
      <c r="E42" s="192">
        <v>362311.03</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362311.03</v>
      </c>
      <c r="E44" s="192">
        <v>362311.03</v>
      </c>
      <c r="F44" s="71">
        <f t="shared" si="1"/>
        <v>100</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89024.459999999963</v>
      </c>
      <c r="E45" s="79">
        <f t="shared" si="9"/>
        <v>68564.870000000112</v>
      </c>
      <c r="F45" s="71">
        <f t="shared" si="1"/>
        <v>77.018012802324378</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278567.53000000003</v>
      </c>
      <c r="E47" s="192">
        <v>278117.53000000003</v>
      </c>
      <c r="F47" s="71">
        <f t="shared" si="1"/>
        <v>99.838459277719835</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1587856.91</v>
      </c>
      <c r="E48" s="192">
        <v>1595612</v>
      </c>
      <c r="F48" s="71">
        <f t="shared" si="1"/>
        <v>100.48839980171766</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827863.71</v>
      </c>
      <c r="E49" s="192">
        <v>827863.71</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2605263.69</v>
      </c>
      <c r="E50" s="192">
        <v>2633028.37</v>
      </c>
      <c r="F50" s="71">
        <f t="shared" si="1"/>
        <v>101.06571477223483</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488258.53</v>
      </c>
      <c r="E54" s="192">
        <v>572944.96</v>
      </c>
      <c r="F54" s="71">
        <f t="shared" si="1"/>
        <v>117.34458791738875</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488258.53</v>
      </c>
      <c r="E55" s="192">
        <v>572944.96</v>
      </c>
      <c r="F55" s="71">
        <f t="shared" si="1"/>
        <v>117.34458791738875</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15061916.049999999</v>
      </c>
      <c r="E56" s="79">
        <f t="shared" si="11"/>
        <v>12915362.389999999</v>
      </c>
      <c r="F56" s="71">
        <f t="shared" si="1"/>
        <v>85.748468834414993</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14690934.6</v>
      </c>
      <c r="E57" s="192">
        <v>12076236.27</v>
      </c>
      <c r="F57" s="71">
        <f t="shared" si="1"/>
        <v>82.201960588674865</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217162.69</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21685</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272719.77</v>
      </c>
      <c r="E61" s="192">
        <v>368707.27</v>
      </c>
      <c r="F61" s="71">
        <f t="shared" si="1"/>
        <v>135.1963849192158</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98261.68</v>
      </c>
      <c r="E62" s="192">
        <v>231571.16</v>
      </c>
      <c r="F62" s="71">
        <f t="shared" si="1"/>
        <v>235.66782086363679</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13622.66</v>
      </c>
      <c r="E63" s="79">
        <f>SUM(E64:E68)</f>
        <v>13175.79</v>
      </c>
      <c r="F63" s="71">
        <f>IF(D63&gt;0,IF(E63/D63&gt;=100,"&gt;&gt;100",E63/D63*100),"-")</f>
        <v>96.719656807114035</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6940.4</v>
      </c>
      <c r="E65" s="192">
        <v>6940.4</v>
      </c>
      <c r="F65" s="71">
        <f t="shared" si="1"/>
        <v>100</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6682.26</v>
      </c>
      <c r="E67" s="192">
        <v>6235.39</v>
      </c>
      <c r="F67" s="71">
        <f t="shared" si="1"/>
        <v>93.312591847668301</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59647723.93</v>
      </c>
      <c r="E69" s="79">
        <f>E70+E82+E88+E119+E135+E147+E165+E171</f>
        <v>58585469.759999998</v>
      </c>
      <c r="F69" s="71">
        <f t="shared" si="1"/>
        <v>98.2191203619997</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16930675.249999996</v>
      </c>
      <c r="E70" s="79">
        <f t="shared" si="12"/>
        <v>14818497.609999999</v>
      </c>
      <c r="F70" s="71">
        <f t="shared" si="1"/>
        <v>87.524551686147319</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16929820.489999998</v>
      </c>
      <c r="E71" s="79">
        <f t="shared" si="13"/>
        <v>14817625.549999999</v>
      </c>
      <c r="F71" s="71">
        <f t="shared" si="1"/>
        <v>87.523819633837121</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802.51</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16929820.489999998</v>
      </c>
      <c r="E73" s="192">
        <v>14816823.039999999</v>
      </c>
      <c r="F73" s="71">
        <f t="shared" si="1"/>
        <v>87.519079418189392</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432.7</v>
      </c>
      <c r="E80" s="192">
        <v>450</v>
      </c>
      <c r="F80" s="71">
        <f t="shared" si="1"/>
        <v>103.99815114397965</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422.06</v>
      </c>
      <c r="E81" s="192">
        <v>422.06</v>
      </c>
      <c r="F81" s="71">
        <f t="shared" si="1"/>
        <v>100</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287545.13</v>
      </c>
      <c r="E82" s="79">
        <f>SUM(E83:E85)-E86+E87</f>
        <v>277317.32</v>
      </c>
      <c r="F82" s="71">
        <f t="shared" si="1"/>
        <v>96.44305921647846</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8374.4</v>
      </c>
      <c r="E84" s="192">
        <v>100</v>
      </c>
      <c r="F84" s="71">
        <f t="shared" si="1"/>
        <v>1.1941153993121896</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7705.14</v>
      </c>
      <c r="E85" s="192">
        <v>7456.18</v>
      </c>
      <c r="F85" s="71">
        <f t="shared" si="1"/>
        <v>96.768910104164235</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271465.59000000003</v>
      </c>
      <c r="E87" s="192">
        <v>269761.14</v>
      </c>
      <c r="F87" s="71">
        <f t="shared" si="1"/>
        <v>99.37213036834612</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37014959.079999998</v>
      </c>
      <c r="E135" s="79">
        <f t="shared" si="21"/>
        <v>37046011.089999996</v>
      </c>
      <c r="F135" s="71">
        <f t="shared" si="1"/>
        <v>100.08389043449401</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37014959.079999998</v>
      </c>
      <c r="E136" s="79">
        <f t="shared" si="22"/>
        <v>37046011.089999996</v>
      </c>
      <c r="F136" s="71">
        <f t="shared" si="1"/>
        <v>100.08389043449401</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33317184.760000002</v>
      </c>
      <c r="E140" s="192">
        <v>33348236.77</v>
      </c>
      <c r="F140" s="71">
        <f t="shared" si="1"/>
        <v>100.09320118198366</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65770.789999999994</v>
      </c>
      <c r="E141" s="192">
        <v>65770.789999999994</v>
      </c>
      <c r="F141" s="71">
        <f t="shared" si="1"/>
        <v>100</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3632003.53</v>
      </c>
      <c r="E142" s="192">
        <v>3632003.53</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4567142.24</v>
      </c>
      <c r="E147" s="79">
        <f t="shared" si="24"/>
        <v>6222372.9000000013</v>
      </c>
      <c r="F147" s="71">
        <f t="shared" si="1"/>
        <v>136.24215259825147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1278367.6299999999</v>
      </c>
      <c r="E148" s="192">
        <v>1631804.49</v>
      </c>
      <c r="F148" s="71">
        <f t="shared" si="1"/>
        <v>127.64751325876425</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743931.32</v>
      </c>
      <c r="E150" s="79">
        <f t="shared" si="25"/>
        <v>814688.89</v>
      </c>
      <c r="F150" s="71">
        <f t="shared" si="1"/>
        <v>109.51130408113481</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67149.72</v>
      </c>
      <c r="E152" s="192">
        <v>52465.93</v>
      </c>
      <c r="F152" s="71">
        <f t="shared" si="1"/>
        <v>78.132760642933434</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47811.28</v>
      </c>
      <c r="E153" s="192">
        <v>29235.89</v>
      </c>
      <c r="F153" s="71">
        <f t="shared" si="1"/>
        <v>61.148519763536967</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191794.3</v>
      </c>
      <c r="E154" s="192">
        <v>159693.6</v>
      </c>
      <c r="F154" s="71">
        <f t="shared" si="1"/>
        <v>83.262954112817752</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6096.72</v>
      </c>
      <c r="E155" s="192">
        <v>0</v>
      </c>
      <c r="F155" s="71">
        <f t="shared" si="1"/>
        <v>0</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142039.12</v>
      </c>
      <c r="E156" s="192">
        <v>540586.87</v>
      </c>
      <c r="F156" s="71">
        <f t="shared" si="1"/>
        <v>380.59012897291956</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289040.18</v>
      </c>
      <c r="E158" s="192">
        <v>32706.6</v>
      </c>
      <c r="F158" s="71">
        <f t="shared" si="1"/>
        <v>11.315589410441136</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5980820.2300000004</v>
      </c>
      <c r="E159" s="192">
        <v>6167439.8300000001</v>
      </c>
      <c r="F159" s="71">
        <f t="shared" si="1"/>
        <v>103.12030110960215</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2267017.41</v>
      </c>
      <c r="E160" s="192">
        <v>3230090.58</v>
      </c>
      <c r="F160" s="71">
        <f t="shared" si="1"/>
        <v>142.48194856165662</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10565.04</v>
      </c>
      <c r="E161" s="192">
        <v>11426.85</v>
      </c>
      <c r="F161" s="71">
        <f t="shared" si="1"/>
        <v>108.1571863428818</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197403.88</v>
      </c>
      <c r="E163" s="192">
        <v>231064.71</v>
      </c>
      <c r="F163" s="71">
        <f t="shared" si="1"/>
        <v>117.05175703739967</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5910963.2699999996</v>
      </c>
      <c r="E164" s="192">
        <v>5864142.4500000002</v>
      </c>
      <c r="F164" s="71">
        <f t="shared" si="1"/>
        <v>99.20789864762601</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279487.08999999997</v>
      </c>
      <c r="E165" s="79">
        <f t="shared" si="26"/>
        <v>221270.84000000008</v>
      </c>
      <c r="F165" s="71">
        <f t="shared" si="1"/>
        <v>79.170325899489711</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421852.04</v>
      </c>
      <c r="E166" s="192">
        <v>376404.83</v>
      </c>
      <c r="F166" s="71">
        <f t="shared" si="1"/>
        <v>89.226741679381234</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207128.56</v>
      </c>
      <c r="E167" s="192">
        <v>199368.99</v>
      </c>
      <c r="F167" s="71">
        <f t="shared" si="1"/>
        <v>96.253742120352697</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349493.51</v>
      </c>
      <c r="E170" s="192">
        <v>354502.98</v>
      </c>
      <c r="F170" s="71">
        <f t="shared" si="1"/>
        <v>101.43335136609547</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567915.14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27728.39</v>
      </c>
      <c r="E172" s="192">
        <v>0</v>
      </c>
      <c r="F172" s="71">
        <f t="shared" si="1"/>
        <v>0</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540186.75</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2432</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188858483.78000003</v>
      </c>
      <c r="E176" s="79">
        <f>E177+E251</f>
        <v>196219872.19999999</v>
      </c>
      <c r="F176" s="71">
        <f t="shared" si="1"/>
        <v>103.89783306138112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17144899.200000003</v>
      </c>
      <c r="E177" s="79">
        <f>E178+E197+E203+E219+E247+E248</f>
        <v>22504077.600000001</v>
      </c>
      <c r="F177" s="71">
        <f t="shared" si="1"/>
        <v>131.25815052910897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3522645.14</v>
      </c>
      <c r="E178" s="79">
        <f>SUM(E179:E181)+E185+E186+SUM(E194:E196)</f>
        <v>3829179.89</v>
      </c>
      <c r="F178" s="71">
        <f t="shared" si="1"/>
        <v>108.70183449701665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1386618.72</v>
      </c>
      <c r="E179" s="192">
        <v>1546664.75</v>
      </c>
      <c r="F179" s="71">
        <f t="shared" si="1"/>
        <v>111.54218010268895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1496556.34</v>
      </c>
      <c r="E180" s="192">
        <v>1441868.41</v>
      </c>
      <c r="F180" s="71">
        <f t="shared" si="1"/>
        <v>96.345748667236933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2960.72</v>
      </c>
      <c r="E181" s="79">
        <f t="shared" si="28"/>
        <v>2831.74</v>
      </c>
      <c r="F181" s="71">
        <f t="shared" si="1"/>
        <v>95.643627225809936</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2960.72</v>
      </c>
      <c r="E184" s="192">
        <v>2831.74</v>
      </c>
      <c r="F184" s="71">
        <f t="shared" si="1"/>
        <v>95.643627225809936</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796.32</v>
      </c>
      <c r="E185" s="192">
        <v>52072.86</v>
      </c>
      <c r="F185" s="71">
        <f t="shared" si="1"/>
        <v>6539.1877637130801</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11562.86</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11562.86</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59792.63</v>
      </c>
      <c r="E194" s="192">
        <v>64835.7</v>
      </c>
      <c r="F194" s="71">
        <f t="shared" si="1"/>
        <v>108.43426689878</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575920.41</v>
      </c>
      <c r="E196" s="192">
        <v>709343.57</v>
      </c>
      <c r="F196" s="71">
        <f t="shared" si="1"/>
        <v>123.16694419633434</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2741863.3499999996</v>
      </c>
      <c r="E197" s="79">
        <f>SUM(E198:E202)</f>
        <v>1432680.63</v>
      </c>
      <c r="F197" s="71">
        <f t="shared" si="1"/>
        <v>52.252079958689414</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62047.59</v>
      </c>
      <c r="E198" s="192">
        <v>145174.60999999999</v>
      </c>
      <c r="F198" s="71">
        <f t="shared" si="1"/>
        <v>233.97300362512064</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2629937.86</v>
      </c>
      <c r="E199" s="192">
        <v>1285006.02</v>
      </c>
      <c r="F199" s="71">
        <f t="shared" ref="F199:F202" si="30">IF(D199&gt;0,IF(E199/D199&gt;=100,"&gt;&gt;100",E199/D199*100),"-")</f>
        <v>48.860698936818231</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49877.9</v>
      </c>
      <c r="E202" s="192">
        <v>2500</v>
      </c>
      <c r="F202" s="71">
        <f t="shared" si="30"/>
        <v>5.0122398898109184</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10787712.190000001</v>
      </c>
      <c r="E219" s="79">
        <f t="shared" si="34"/>
        <v>16359000.080000002</v>
      </c>
      <c r="F219" s="71">
        <f t="shared" si="1"/>
        <v>151.64475833128432</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10787712.190000001</v>
      </c>
      <c r="E220" s="79">
        <f t="shared" si="35"/>
        <v>16359000.080000002</v>
      </c>
      <c r="F220" s="71">
        <f t="shared" si="1"/>
        <v>151.64475833128432</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6746095.2800000003</v>
      </c>
      <c r="E221" s="192">
        <v>5846744.3600000003</v>
      </c>
      <c r="F221" s="71">
        <f t="shared" si="1"/>
        <v>86.668570740969429</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4041616.91</v>
      </c>
      <c r="E225" s="192">
        <v>10512255.720000001</v>
      </c>
      <c r="F225" s="71">
        <f t="shared" si="1"/>
        <v>260.10025081768572</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88721.600000000006</v>
      </c>
      <c r="E247" s="192">
        <v>879260.08</v>
      </c>
      <c r="F247" s="71">
        <f>IF(D247&gt;0,IF(E247/D247&gt;=100,"&gt;&gt;100",E247/D247*100),"-")</f>
        <v>991.0327135669329</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3956.92</v>
      </c>
      <c r="E248" s="79">
        <f t="shared" si="37"/>
        <v>3956.92</v>
      </c>
      <c r="F248" s="71">
        <f t="shared" si="1"/>
        <v>100</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3956.92</v>
      </c>
      <c r="E250" s="192">
        <v>3956.92</v>
      </c>
      <c r="F250" s="71">
        <f t="shared" si="1"/>
        <v>100</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171713584.58000001</v>
      </c>
      <c r="E251" s="79">
        <f>+E252+E255-E264+E274+E291</f>
        <v>173715794.59999999</v>
      </c>
      <c r="F251" s="71">
        <f t="shared" si="1"/>
        <v>101.16601725186581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155554422.90000001</v>
      </c>
      <c r="E252" s="79">
        <f>E253-E254</f>
        <v>158438276.47999999</v>
      </c>
      <c r="F252" s="71">
        <f t="shared" si="1"/>
        <v>101.8539193719062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166342135.09</v>
      </c>
      <c r="E253" s="192">
        <v>174797276.56</v>
      </c>
      <c r="F253" s="71">
        <f t="shared" si="1"/>
        <v>105.08298241177758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10787712.189999999</v>
      </c>
      <c r="E254" s="192">
        <v>16359000.08</v>
      </c>
      <c r="F254" s="71">
        <f t="shared" si="1"/>
        <v>151.64475833128435</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11472241.470000003</v>
      </c>
      <c r="E255" s="79">
        <f>E256-E260</f>
        <v>9068592.7400000002</v>
      </c>
      <c r="F255" s="71">
        <f t="shared" si="1"/>
        <v>79.048133389751584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18204095.350000001</v>
      </c>
      <c r="E256" s="79">
        <f>SUM(E257:E259)</f>
        <v>18759227.800000001</v>
      </c>
      <c r="F256" s="71">
        <f t="shared" si="1"/>
        <v>103.04949210233619</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17056854.850000001</v>
      </c>
      <c r="E257" s="192">
        <v>15253430.189999999</v>
      </c>
      <c r="F257" s="71">
        <f t="shared" si="1"/>
        <v>89.426980085956458</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1147240.5</v>
      </c>
      <c r="E259" s="192">
        <v>3505797.61</v>
      </c>
      <c r="F259" s="71">
        <f t="shared" si="1"/>
        <v>305.5852377945165</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6731853.8799999999</v>
      </c>
      <c r="E260" s="79">
        <f>SUM(E261:E263)</f>
        <v>9690635.0600000005</v>
      </c>
      <c r="F260" s="71">
        <f t="shared" si="1"/>
        <v>143.95195191016239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6731853.8799999999</v>
      </c>
      <c r="E262" s="192">
        <v>9690635.0600000005</v>
      </c>
      <c r="F262" s="71">
        <f t="shared" si="1"/>
        <v>143.95195191016239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11562.86</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11562.86</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4407433.12</v>
      </c>
      <c r="E274" s="79">
        <f>SUM(E275:E277)+SUM(E286:E290)</f>
        <v>5999217.4000000004</v>
      </c>
      <c r="F274" s="71">
        <f t="shared" si="1"/>
        <v>136.11590321760798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445224.6</v>
      </c>
      <c r="E275" s="192">
        <v>1038528.68</v>
      </c>
      <c r="F275" s="71">
        <f t="shared" ref="F275:F290" si="39">IF(D275&gt;0,IF(E275/D275&gt;=100,"&gt;&gt;100",E275/D275*100),"-")</f>
        <v>233.25950093503369</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750447.65999999992</v>
      </c>
      <c r="E277" s="79">
        <f>SUM(E278:E285)</f>
        <v>814688.89</v>
      </c>
      <c r="F277" s="71">
        <f t="shared" si="39"/>
        <v>108.56038780905789</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67149.72</v>
      </c>
      <c r="E279" s="192">
        <v>52465.93</v>
      </c>
      <c r="F279" s="71">
        <f t="shared" si="39"/>
        <v>78.132760642933434</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47811.28</v>
      </c>
      <c r="E280" s="192">
        <v>29235.89</v>
      </c>
      <c r="F280" s="71">
        <f t="shared" si="39"/>
        <v>61.148519763536967</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191794.3</v>
      </c>
      <c r="E281" s="192">
        <v>159693.6</v>
      </c>
      <c r="F281" s="71">
        <f t="shared" si="39"/>
        <v>83.262954112817752</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6096.72</v>
      </c>
      <c r="E282" s="192">
        <v>0</v>
      </c>
      <c r="F282" s="71">
        <f t="shared" si="39"/>
        <v>0</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148555.46</v>
      </c>
      <c r="E283" s="192">
        <v>540586.87</v>
      </c>
      <c r="F283" s="71">
        <f t="shared" si="39"/>
        <v>363.89565890072305</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289040.18</v>
      </c>
      <c r="E285" s="192">
        <v>32706.6</v>
      </c>
      <c r="F285" s="71">
        <f t="shared" si="39"/>
        <v>11.315589410441136</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2448663.2200000002</v>
      </c>
      <c r="E286" s="192">
        <v>2426522.62</v>
      </c>
      <c r="F286" s="71">
        <f t="shared" si="39"/>
        <v>99.095808691895158</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695773.57</v>
      </c>
      <c r="E287" s="192">
        <v>1655004.08</v>
      </c>
      <c r="F287" s="71">
        <f t="shared" si="39"/>
        <v>237.86532736505072</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27878.6</v>
      </c>
      <c r="E288" s="192">
        <v>10140.879999999999</v>
      </c>
      <c r="F288" s="71">
        <f t="shared" si="39"/>
        <v>36.375140788992269</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39445.47</v>
      </c>
      <c r="E290" s="192">
        <v>54332.25</v>
      </c>
      <c r="F290" s="71">
        <f t="shared" si="39"/>
        <v>137.74015115043628</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279487.08999999997</v>
      </c>
      <c r="E291" s="79">
        <f>SUM(E292:E295)</f>
        <v>221270.84</v>
      </c>
      <c r="F291" s="71">
        <f t="shared" si="1"/>
        <v>79.170325899489683</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260348.81</v>
      </c>
      <c r="E292" s="192">
        <v>214901.6</v>
      </c>
      <c r="F292" s="71">
        <f t="shared" si="1"/>
        <v>82.54372278482856</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19138.28</v>
      </c>
      <c r="E293" s="192">
        <v>6369.24</v>
      </c>
      <c r="F293" s="71">
        <f t="shared" ref="F293:F295" si="40">IF(D293&gt;0,IF(E293/D293&gt;=100,"&gt;&gt;100",E293/D293*100),"-")</f>
        <v>33.280106676253041</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68519308.620000005</v>
      </c>
      <c r="E297" s="79">
        <f t="shared" si="42"/>
        <v>79989592.599999994</v>
      </c>
      <c r="F297" s="71">
        <f t="shared" si="1"/>
        <v>116.74022142227504</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68519308.620000005</v>
      </c>
      <c r="E298" s="193">
        <v>79989592.599999994</v>
      </c>
      <c r="F298" s="75">
        <f t="shared" si="1"/>
        <v>116.74022142227504</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1254</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7918595.9500000002</v>
      </c>
      <c r="E302" s="192">
        <v>9058759.4000000004</v>
      </c>
      <c r="F302" s="71">
        <f t="shared" si="43"/>
        <v>114.39855571870667</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2559509.56</v>
      </c>
      <c r="E303" s="192">
        <v>3027755.95</v>
      </c>
      <c r="F303" s="71">
        <f t="shared" si="43"/>
        <v>118.29437941228085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1989302.08</v>
      </c>
      <c r="E304" s="192">
        <v>2693324.16</v>
      </c>
      <c r="F304" s="71">
        <f t="shared" si="43"/>
        <v>135.39040586535756</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350370.58</v>
      </c>
      <c r="E305" s="192">
        <v>365319</v>
      </c>
      <c r="F305" s="71">
        <f t="shared" si="43"/>
        <v>104.2664598152048</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278610.02</v>
      </c>
      <c r="E306" s="192">
        <v>210454.82</v>
      </c>
      <c r="F306" s="71">
        <f t="shared" si="43"/>
        <v>75.537419652028305</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6750.31</v>
      </c>
      <c r="E307" s="192">
        <v>3787.75</v>
      </c>
      <c r="F307" s="71">
        <f t="shared" si="43"/>
        <v>56.112237808337682</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36083.370000000003</v>
      </c>
      <c r="E308" s="192">
        <v>73195.5</v>
      </c>
      <c r="F308" s="71">
        <f t="shared" si="43"/>
        <v>202.85106407744061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36739.480000000003</v>
      </c>
      <c r="E309" s="192">
        <v>8589.94</v>
      </c>
      <c r="F309" s="71">
        <f t="shared" si="43"/>
        <v>23.38067931282642</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198642.74</v>
      </c>
      <c r="E311" s="192">
        <v>187975.7</v>
      </c>
      <c r="F311" s="71">
        <f t="shared" si="43"/>
        <v>94.630037825696533</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393511.42</v>
      </c>
      <c r="E336" s="192">
        <v>718680.22</v>
      </c>
      <c r="F336" s="71">
        <f t="shared" si="43"/>
        <v>182.63262092876491</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3129133.72</v>
      </c>
      <c r="E337" s="192">
        <v>3110499.67</v>
      </c>
      <c r="F337" s="71">
        <f t="shared" si="43"/>
        <v>99.404498124164533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25836.59</v>
      </c>
      <c r="E338" s="192">
        <v>89876.69</v>
      </c>
      <c r="F338" s="71">
        <f t="shared" si="43"/>
        <v>347.86591419378487</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2716026.76</v>
      </c>
      <c r="E339" s="192">
        <v>1342803.94</v>
      </c>
      <c r="F339" s="71">
        <f t="shared" si="43"/>
        <v>49.440011408429577</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10787712.189999999</v>
      </c>
      <c r="E343" s="192">
        <v>16359000.08</v>
      </c>
      <c r="F343" s="71">
        <f t="shared" si="43"/>
        <v>151.64475833128435</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39901.96</v>
      </c>
      <c r="E344" s="192">
        <v>245783.37</v>
      </c>
      <c r="F344" s="71">
        <f t="shared" si="43"/>
        <v>615.96816296743327</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42840.14</v>
      </c>
      <c r="E365" s="192">
        <v>31253.31</v>
      </c>
      <c r="F365" s="71">
        <f t="shared" si="43"/>
        <v>72.953333018986399</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45881.46</v>
      </c>
      <c r="E367" s="192">
        <v>290588.84999999998</v>
      </c>
      <c r="F367" s="71">
        <f t="shared" si="44"/>
        <v>633.34699898390329</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86079.19</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144242.1</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297198.17</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2448.27</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27450.19</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3678</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357617.1</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1953625.38</v>
      </c>
      <c r="E387" s="192">
        <v>1951190.58</v>
      </c>
      <c r="F387" s="71">
        <f t="shared" si="44"/>
        <v>99.875370169484597</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40427380.280000001</v>
      </c>
      <c r="E391" s="288">
        <v>48709769.950000003</v>
      </c>
      <c r="F391" s="263">
        <f t="shared" si="44"/>
        <v>120.48707982717697</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1563156.51</v>
      </c>
      <c r="E392" s="288">
        <v>2063056.2</v>
      </c>
      <c r="F392" s="263">
        <f t="shared" si="44"/>
        <v>131.98014317836925</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8701160.6799999997</v>
      </c>
      <c r="E393" s="288">
        <v>9793229.0700000003</v>
      </c>
      <c r="F393" s="263">
        <f t="shared" si="44"/>
        <v>112.55083580412631</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2760136.88</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15873985.77</v>
      </c>
      <c r="E397" s="284">
        <v>14712209.92</v>
      </c>
      <c r="F397" s="289">
        <f t="shared" si="44"/>
        <v>92.68125934574276</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B11" sqref="B1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2832</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4494761.2399999993</v>
      </c>
      <c r="E5" s="58">
        <f t="shared" si="0"/>
        <v>6280906.9700000007</v>
      </c>
      <c r="F5" s="59">
        <f t="shared" ref="F5:F141" si="1">IF(D5&gt;0,IF(E5/D5&gt;=100,"&gt;&gt;100",E5/D5*100),"-")</f>
        <v>139.73838953011887</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275054.96999999997</v>
      </c>
      <c r="E6" s="60">
        <f t="shared" si="2"/>
        <v>346867.77</v>
      </c>
      <c r="F6" s="45">
        <f t="shared" si="1"/>
        <v>126.10852659742888</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88534.87</v>
      </c>
      <c r="E7" s="194">
        <v>138094.44</v>
      </c>
      <c r="F7" s="45">
        <f t="shared" si="1"/>
        <v>155.97745837318112</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186520.1</v>
      </c>
      <c r="E8" s="194">
        <v>208773.33</v>
      </c>
      <c r="F8" s="45">
        <f t="shared" si="1"/>
        <v>111.93074097644167</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3067926.34</v>
      </c>
      <c r="E13" s="60">
        <f t="shared" si="4"/>
        <v>4646945.7</v>
      </c>
      <c r="F13" s="45">
        <f t="shared" si="1"/>
        <v>151.46862033199926</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2480203.08</v>
      </c>
      <c r="E14" s="194">
        <v>2538532.04</v>
      </c>
      <c r="F14" s="45">
        <f t="shared" si="1"/>
        <v>102.35178161297983</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587723.26</v>
      </c>
      <c r="E16" s="194">
        <v>2108413.66</v>
      </c>
      <c r="F16" s="45">
        <f t="shared" si="1"/>
        <v>358.74259255963426</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108281.37</v>
      </c>
      <c r="E18" s="194">
        <v>98605.64</v>
      </c>
      <c r="F18" s="45">
        <f t="shared" si="1"/>
        <v>91.064270797460352</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931721.38</v>
      </c>
      <c r="E19" s="194">
        <v>907460.88</v>
      </c>
      <c r="F19" s="45">
        <f t="shared" si="1"/>
        <v>97.396163647119479</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111777.18</v>
      </c>
      <c r="E20" s="194">
        <v>281026.98</v>
      </c>
      <c r="F20" s="45">
        <f t="shared" si="1"/>
        <v>251.41713183317026</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1889491.0099999998</v>
      </c>
      <c r="E28" s="60">
        <f t="shared" si="6"/>
        <v>2332093.63</v>
      </c>
      <c r="F28" s="45">
        <f t="shared" si="1"/>
        <v>123.42443640417216</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38523</v>
      </c>
      <c r="E29" s="194">
        <v>13984.06</v>
      </c>
      <c r="F29" s="45">
        <f t="shared" si="1"/>
        <v>36.300547724735871</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1842562.38</v>
      </c>
      <c r="E30" s="194">
        <v>2110328.94</v>
      </c>
      <c r="F30" s="45">
        <f t="shared" si="1"/>
        <v>114.53229279542765</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8405.6299999999992</v>
      </c>
      <c r="E34" s="194">
        <v>207780.63</v>
      </c>
      <c r="F34" s="45">
        <f t="shared" si="1"/>
        <v>2471.9221521765771</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3780696.5</v>
      </c>
      <c r="E35" s="60">
        <f t="shared" si="7"/>
        <v>4930261.8</v>
      </c>
      <c r="F35" s="45">
        <f t="shared" si="1"/>
        <v>130.40617780348146</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95081.7</v>
      </c>
      <c r="E36" s="60">
        <f t="shared" si="8"/>
        <v>93410.71</v>
      </c>
      <c r="F36" s="45">
        <f t="shared" si="1"/>
        <v>98.242574543787086</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95081.7</v>
      </c>
      <c r="E37" s="194">
        <v>93410.71</v>
      </c>
      <c r="F37" s="45">
        <f t="shared" si="1"/>
        <v>98.242574543787086</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81092.41</v>
      </c>
      <c r="E39" s="60">
        <f t="shared" si="9"/>
        <v>71272.13</v>
      </c>
      <c r="F39" s="45">
        <f t="shared" si="1"/>
        <v>87.890013381030357</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69086.52</v>
      </c>
      <c r="E40" s="194">
        <v>59754.26</v>
      </c>
      <c r="F40" s="45">
        <f t="shared" si="1"/>
        <v>86.491923460611417</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12005.89</v>
      </c>
      <c r="E42" s="194">
        <v>11517.87</v>
      </c>
      <c r="F42" s="45">
        <f t="shared" si="1"/>
        <v>95.935161824737705</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3572541.14</v>
      </c>
      <c r="E54" s="60">
        <f t="shared" si="12"/>
        <v>4737112.18</v>
      </c>
      <c r="F54" s="45">
        <f t="shared" si="1"/>
        <v>132.59783426874685</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3572541.14</v>
      </c>
      <c r="E55" s="194">
        <v>4737112.18</v>
      </c>
      <c r="F55" s="45">
        <f t="shared" si="1"/>
        <v>132.59783426874685</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31981.25</v>
      </c>
      <c r="E74" s="194">
        <v>28466.78</v>
      </c>
      <c r="F74" s="45">
        <f t="shared" si="1"/>
        <v>89.01084229040454</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1676244.3800000001</v>
      </c>
      <c r="E75" s="60">
        <f t="shared" si="15"/>
        <v>1597568.6900000002</v>
      </c>
      <c r="F75" s="45">
        <f t="shared" si="1"/>
        <v>95.30643079620647</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850877.46</v>
      </c>
      <c r="E76" s="194">
        <v>874506.56</v>
      </c>
      <c r="F76" s="45">
        <f t="shared" si="1"/>
        <v>102.77702737595142</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350085.33</v>
      </c>
      <c r="E77" s="194">
        <v>361254.58</v>
      </c>
      <c r="F77" s="45">
        <f t="shared" si="1"/>
        <v>103.19043645730599</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42785.599999999999</v>
      </c>
      <c r="E78" s="194">
        <v>24533.040000000001</v>
      </c>
      <c r="F78" s="45">
        <f t="shared" si="1"/>
        <v>57.339478703115063</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206008.75</v>
      </c>
      <c r="E79" s="194">
        <v>58019.54</v>
      </c>
      <c r="F79" s="45">
        <f t="shared" si="1"/>
        <v>28.163628972070359</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226487.24</v>
      </c>
      <c r="E81" s="194">
        <v>279254.96999999997</v>
      </c>
      <c r="F81" s="45">
        <f t="shared" si="1"/>
        <v>123.29832356118604</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5132805.59</v>
      </c>
      <c r="E82" s="60">
        <f t="shared" si="16"/>
        <v>4071545.8900000006</v>
      </c>
      <c r="F82" s="45">
        <f t="shared" si="1"/>
        <v>79.323984098139206</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59895.37</v>
      </c>
      <c r="E83" s="194">
        <v>87147.1</v>
      </c>
      <c r="F83" s="45">
        <f t="shared" si="1"/>
        <v>145.49889248534569</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3162237.29</v>
      </c>
      <c r="E84" s="194">
        <v>2614562.89</v>
      </c>
      <c r="F84" s="45">
        <f t="shared" si="1"/>
        <v>82.680793698438748</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1821484.85</v>
      </c>
      <c r="E86" s="194">
        <v>1284610.99</v>
      </c>
      <c r="F86" s="45">
        <f t="shared" si="1"/>
        <v>70.525483096935986</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89188.08</v>
      </c>
      <c r="E88" s="194">
        <v>85224.91</v>
      </c>
      <c r="F88" s="45">
        <f t="shared" si="1"/>
        <v>95.556390495232108</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313167.58</v>
      </c>
      <c r="E89" s="60">
        <f t="shared" si="17"/>
        <v>318561.23000000004</v>
      </c>
      <c r="F89" s="45">
        <f t="shared" si="1"/>
        <v>101.72228875032339</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2621.4</v>
      </c>
      <c r="E105" s="194">
        <v>20726.84</v>
      </c>
      <c r="F105" s="45">
        <f t="shared" si="1"/>
        <v>790.67826352330815</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310546.18</v>
      </c>
      <c r="E106" s="194">
        <v>297834.39</v>
      </c>
      <c r="F106" s="45">
        <f t="shared" si="1"/>
        <v>95.906634562370087</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5882976.6200000001</v>
      </c>
      <c r="E107" s="60">
        <f t="shared" si="21"/>
        <v>5841532.7899999991</v>
      </c>
      <c r="F107" s="45">
        <f t="shared" si="1"/>
        <v>99.295529581757876</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2952817.39</v>
      </c>
      <c r="E108" s="194">
        <v>3054635.32</v>
      </c>
      <c r="F108" s="45">
        <f t="shared" si="1"/>
        <v>103.44816209579419</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2300812.86</v>
      </c>
      <c r="E109" s="194">
        <v>2315780.7999999998</v>
      </c>
      <c r="F109" s="45">
        <f t="shared" si="1"/>
        <v>100.65055008428629</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3720</v>
      </c>
      <c r="E111" s="194">
        <v>3720</v>
      </c>
      <c r="F111" s="45">
        <f t="shared" si="1"/>
        <v>100</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201557.2</v>
      </c>
      <c r="E112" s="194">
        <v>32288.84</v>
      </c>
      <c r="F112" s="45">
        <f t="shared" si="1"/>
        <v>16.019690688300887</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424069.17</v>
      </c>
      <c r="E113" s="194">
        <v>435107.83</v>
      </c>
      <c r="F113" s="45">
        <f t="shared" si="1"/>
        <v>102.6030328967324</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21514760.930000003</v>
      </c>
      <c r="E114" s="60">
        <f t="shared" si="22"/>
        <v>24988624.050000001</v>
      </c>
      <c r="F114" s="45">
        <f t="shared" si="1"/>
        <v>116.1464174819441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21188263.310000002</v>
      </c>
      <c r="E115" s="60">
        <f t="shared" si="23"/>
        <v>24647558.539999999</v>
      </c>
      <c r="F115" s="45">
        <f t="shared" si="1"/>
        <v>116.32646894834156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11832268.73</v>
      </c>
      <c r="E116" s="194">
        <v>13960240.119999999</v>
      </c>
      <c r="F116" s="45">
        <f t="shared" si="1"/>
        <v>117.98447481677505</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9355994.5800000001</v>
      </c>
      <c r="E117" s="194">
        <v>10687318.42</v>
      </c>
      <c r="F117" s="45">
        <f t="shared" si="1"/>
        <v>114.22963457937361</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159670.44</v>
      </c>
      <c r="E118" s="60">
        <f t="shared" si="24"/>
        <v>182533.37</v>
      </c>
      <c r="F118" s="45">
        <f t="shared" si="1"/>
        <v>114.31882444865813</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159670.44</v>
      </c>
      <c r="E120" s="194">
        <v>182533.37</v>
      </c>
      <c r="F120" s="45">
        <f t="shared" si="1"/>
        <v>114.31882444865813</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95906</v>
      </c>
      <c r="E122" s="60">
        <f t="shared" si="25"/>
        <v>101022</v>
      </c>
      <c r="F122" s="45">
        <f t="shared" si="1"/>
        <v>105.33438992346673</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95906</v>
      </c>
      <c r="E124" s="194">
        <v>101022</v>
      </c>
      <c r="F124" s="45">
        <f t="shared" si="1"/>
        <v>105.33438992346673</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23850.48</v>
      </c>
      <c r="E125" s="194">
        <v>10439.44</v>
      </c>
      <c r="F125" s="45">
        <f t="shared" si="1"/>
        <v>43.770355984449793</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47070.7</v>
      </c>
      <c r="E127" s="194">
        <v>47070.7</v>
      </c>
      <c r="F127" s="45">
        <f t="shared" si="1"/>
        <v>100</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2331704.94</v>
      </c>
      <c r="E129" s="60">
        <f t="shared" si="26"/>
        <v>2929044.5300000003</v>
      </c>
      <c r="F129" s="45">
        <f t="shared" si="1"/>
        <v>125.6181466082068</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1249463.8899999999</v>
      </c>
      <c r="E133" s="194">
        <v>1552677.58</v>
      </c>
      <c r="F133" s="45">
        <f t="shared" si="1"/>
        <v>124.26750324093001</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435948.94</v>
      </c>
      <c r="E135" s="194">
        <v>470266.9</v>
      </c>
      <c r="F135" s="45">
        <f t="shared" si="1"/>
        <v>107.87201363535831</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81660.100000000006</v>
      </c>
      <c r="E137" s="194">
        <v>90539.04</v>
      </c>
      <c r="F137" s="45">
        <f t="shared" si="1"/>
        <v>110.87304571020607</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226984.68</v>
      </c>
      <c r="E138" s="194">
        <v>441727.94</v>
      </c>
      <c r="F138" s="45">
        <f t="shared" si="1"/>
        <v>194.60693999260215</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2985.03</v>
      </c>
      <c r="E139" s="194">
        <v>2705.28</v>
      </c>
      <c r="F139" s="45">
        <f t="shared" si="1"/>
        <v>90.628234892111635</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334662.3</v>
      </c>
      <c r="E140" s="194">
        <v>371127.79</v>
      </c>
      <c r="F140" s="45">
        <f t="shared" si="1"/>
        <v>110.89620492060206</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47016608.789999999</v>
      </c>
      <c r="E141" s="81">
        <f t="shared" si="28"/>
        <v>53290139.580000006</v>
      </c>
      <c r="F141" s="61">
        <f t="shared" si="1"/>
        <v>113.34322264291919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3084</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403094.78</v>
      </c>
      <c r="E5" s="82">
        <f t="shared" si="0"/>
        <v>4310847.5599999996</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281218.8</v>
      </c>
      <c r="E6" s="83">
        <f t="shared" si="1"/>
        <v>4044799.27</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281218.8</v>
      </c>
      <c r="E7" s="83">
        <f t="shared" si="2"/>
        <v>4037797.87</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352250.25</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281218.8</v>
      </c>
      <c r="E9" s="195">
        <v>3685547.62</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7001.4</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7001.4</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121875.98000000001</v>
      </c>
      <c r="E22" s="83">
        <f t="shared" si="3"/>
        <v>266048.28999999998</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121875.98000000001</v>
      </c>
      <c r="E23" s="83">
        <f t="shared" si="4"/>
        <v>135.06</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327">
        <v>119176.1</v>
      </c>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2699.88</v>
      </c>
      <c r="E25" s="195">
        <v>135.06</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265913.23</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265913.23</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3154</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17140942.280000001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68064861.930000007</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2743093.02</v>
      </c>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45538606.519999996</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18388473.719999999</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12673049</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923461.77</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813787.6</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1162172.57</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2314320.12</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3416536.53</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5846805.21</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11054186.33</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6940935.9100000001</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6940935.9100000001</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1788040.15</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62705683.530000009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2655430.27</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45177926.890000001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18228427.690000001</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12727736.93</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923590.75</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762511.06</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1150609.71</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2309277.0499999998</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3416536.53</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5659237.1699999999</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12363369.050000001</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1369648.02</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1369648.02</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1139309.3</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22500120.68</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230419.36000000002</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141326.42000000001</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141324.29</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139665.07</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1659.22</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2.13</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2.13</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89092.94</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89092.94</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22269701.320000004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86079.19</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v>3749407.67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1343130.12</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16359000.08</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732084.26</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4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3154</v>
      </c>
      <c r="B1" s="385"/>
      <c r="C1" s="385"/>
      <c r="D1" s="385"/>
      <c r="E1" s="51" t="s">
        <v>3301</v>
      </c>
      <c r="F1" s="51"/>
      <c r="G1" s="51"/>
      <c r="H1" s="51"/>
      <c r="I1" s="51"/>
      <c r="J1" s="51"/>
      <c r="K1" s="51"/>
      <c r="L1" s="51"/>
      <c r="M1" s="51"/>
      <c r="N1" s="51"/>
      <c r="O1" s="51"/>
      <c r="P1" s="51"/>
    </row>
    <row r="2" spans="1:17" ht="37.5" customHeight="1" x14ac:dyDescent="0.2">
      <c r="A2" s="387" t="s">
        <v>3302</v>
      </c>
      <c r="B2" s="385"/>
      <c r="C2" s="385"/>
      <c r="D2" s="385"/>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35142</v>
      </c>
      <c r="P3" s="51"/>
    </row>
    <row r="4" spans="1:17" ht="19.5" customHeight="1" x14ac:dyDescent="0.2">
      <c r="A4" s="391" t="s">
        <v>3313</v>
      </c>
      <c r="B4" s="392"/>
      <c r="C4" s="393"/>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3326</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3335</v>
      </c>
      <c r="B23" s="389"/>
      <c r="C23" s="390"/>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0</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1980</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1983</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1982</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3654</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Karmen Pilat</cp:lastModifiedBy>
  <cp:lastPrinted>2026-03-02T13:22:59Z</cp:lastPrinted>
  <dcterms:created xsi:type="dcterms:W3CDTF">2022-04-01T05:14:30Z</dcterms:created>
  <dcterms:modified xsi:type="dcterms:W3CDTF">2026-03-03T07:22:07Z</dcterms:modified>
</cp:coreProperties>
</file>